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85" windowHeight="7215" tabRatio="582" activeTab="0"/>
  </bookViews>
  <sheets>
    <sheet name="団集計様式" sheetId="1" r:id="rId1"/>
    <sheet name="〇〇団集計例" sheetId="2" r:id="rId2"/>
  </sheets>
  <definedNames>
    <definedName name="_xlnm.Print_Area" localSheetId="1">'〇〇団集計例'!$A$1:$Q$36</definedName>
    <definedName name="_xlnm.Print_Area" localSheetId="0">'団集計様式'!$A$1:$Q$37</definedName>
    <definedName name="_xlnm.Print_Titles" localSheetId="1">'〇〇団集計例'!$A:$C</definedName>
    <definedName name="_xlnm.Print_Titles" localSheetId="0">'団集計様式'!$A:$C</definedName>
  </definedNames>
  <calcPr fullCalcOnLoad="1"/>
</workbook>
</file>

<file path=xl/sharedStrings.xml><?xml version="1.0" encoding="utf-8"?>
<sst xmlns="http://schemas.openxmlformats.org/spreadsheetml/2006/main" count="186" uniqueCount="65">
  <si>
    <t>人数計</t>
  </si>
  <si>
    <t>指導者</t>
  </si>
  <si>
    <t>スカウト</t>
  </si>
  <si>
    <t>注：指導者＝育成会員+団役員+隊指導者（ｽｶｳﾄｸﾗﾌﾞは算入しない）</t>
  </si>
  <si>
    <t>隊　数･人　数　記　入　欄</t>
  </si>
  <si>
    <t>財団募金</t>
  </si>
  <si>
    <t>継続　　　　　　　　　（人数）</t>
  </si>
  <si>
    <t>県内移籍（人数）</t>
  </si>
  <si>
    <t>地区事務局締切</t>
  </si>
  <si>
    <t>隊　名</t>
  </si>
  <si>
    <t>新規　　　　　（人数）</t>
  </si>
  <si>
    <t>地区団費</t>
  </si>
  <si>
    <t>地区隊費</t>
  </si>
  <si>
    <t>地区個人費</t>
  </si>
  <si>
    <t>地区費　計</t>
  </si>
  <si>
    <t>総　合　計</t>
  </si>
  <si>
    <t>ﾋﾞｰﾊﾞｰ1隊</t>
  </si>
  <si>
    <t>ボーイ1隊</t>
  </si>
  <si>
    <t>ボーイ2隊</t>
  </si>
  <si>
    <t>ﾋﾞｰﾊﾞｰ2隊</t>
  </si>
  <si>
    <t>カ　ブ1隊</t>
  </si>
  <si>
    <t>カ　ブ2隊</t>
  </si>
  <si>
    <t>カ　ブ3隊</t>
  </si>
  <si>
    <t>ベンチャー隊</t>
  </si>
  <si>
    <t>ローバー隊</t>
  </si>
  <si>
    <t>人　数　計</t>
  </si>
  <si>
    <t>-</t>
  </si>
  <si>
    <t>地区</t>
  </si>
  <si>
    <t>兵庫連盟加盟分担金計算表-団集計</t>
  </si>
  <si>
    <t>団名</t>
  </si>
  <si>
    <t>第</t>
  </si>
  <si>
    <t>団</t>
  </si>
  <si>
    <t>隊分担金</t>
  </si>
  <si>
    <t>個人分担金</t>
  </si>
  <si>
    <t>県連小計</t>
  </si>
  <si>
    <t>県連合計</t>
  </si>
  <si>
    <t>地区</t>
  </si>
  <si>
    <r>
      <t>団委員長名</t>
    </r>
  </si>
  <si>
    <t>記入者名</t>
  </si>
  <si>
    <t>団委員（育成会含む）</t>
  </si>
  <si>
    <t>復活
（人数）</t>
  </si>
  <si>
    <t>県外移籍　　　　　（人数）</t>
  </si>
  <si>
    <t>隊登録有無○印</t>
  </si>
  <si>
    <t>-</t>
  </si>
  <si>
    <t>-</t>
  </si>
  <si>
    <t>-</t>
  </si>
  <si>
    <t>合　　　　計</t>
  </si>
  <si>
    <t>県連</t>
  </si>
  <si>
    <t>-</t>
  </si>
  <si>
    <t>○</t>
  </si>
  <si>
    <t>団名</t>
  </si>
  <si>
    <t>新規　　　　　（人数）</t>
  </si>
  <si>
    <t>-</t>
  </si>
  <si>
    <t>ボーイ2隊</t>
  </si>
  <si>
    <t>-</t>
  </si>
  <si>
    <t>-</t>
  </si>
  <si>
    <t>-</t>
  </si>
  <si>
    <t>○</t>
  </si>
  <si>
    <t>〇〇</t>
  </si>
  <si>
    <t>〇〇　〇〇</t>
  </si>
  <si>
    <t>兵庫連盟加盟分担金計算表-団集計</t>
  </si>
  <si>
    <t>　平成２６年度　</t>
  </si>
  <si>
    <t>平成２６年２月　　日</t>
  </si>
  <si>
    <t>平成　年　月　日</t>
  </si>
  <si>
    <t>平成  年２月　　日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</si>
</sst>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);[Red]\(0\)"/>
    <numFmt numFmtId="178" formatCode="m/d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&quot;\&quot;#,##0;&quot;\&quot;\!\-#,##0"/>
    <numFmt numFmtId="186" formatCode="&quot;\&quot;#,##0;[Red]&quot;\&quot;\!\-#,##0"/>
    <numFmt numFmtId="187" formatCode="&quot;\&quot;#,##0.00;&quot;\&quot;\!\-#,##0.00"/>
    <numFmt numFmtId="188" formatCode="&quot;\&quot;#,##0.00;[Red]&quot;\&quot;\!\-#,##0.00"/>
    <numFmt numFmtId="189" formatCode="_ &quot;\&quot;* #,##0_ ;_ &quot;\&quot;* \!\-#,##0_ ;_ &quot;\&quot;* &quot;-&quot;_ ;_ @_ "/>
    <numFmt numFmtId="190" formatCode="_ * #,##0_ ;_ * \!\-#,##0_ ;_ * &quot;-&quot;_ ;_ @_ "/>
    <numFmt numFmtId="191" formatCode="_ &quot;\&quot;* #,##0.00_ ;_ &quot;\&quot;* \!\-#,##0.00_ ;_ &quot;\&quot;* &quot;-&quot;??_ ;_ @_ "/>
    <numFmt numFmtId="192" formatCode="_ * #,##0.00_ ;_ * \!\-#,##0.00_ ;_ * &quot;-&quot;??_ ;_ @_ "/>
    <numFmt numFmtId="193" formatCode="\!\$#,##0_);\!\(\!\$#,##0\!\)"/>
    <numFmt numFmtId="194" formatCode="\!\$#,##0_);[Red]\!\(\!\$#,##0\!\)"/>
    <numFmt numFmtId="195" formatCode="\!\$#,##0.00_);\!\(\!\$#,##0.00\!\)"/>
    <numFmt numFmtId="196" formatCode="\!\$#,##0.00_);[Red]\!\(\!\$#,##0.00\!\)"/>
    <numFmt numFmtId="197" formatCode="&quot;\&quot;#,##0;&quot;\&quot;&quot;\&quot;\!\-#,##0"/>
    <numFmt numFmtId="198" formatCode="&quot;\&quot;#,##0;[Red]&quot;\&quot;&quot;\&quot;\!\-#,##0"/>
    <numFmt numFmtId="199" formatCode="&quot;\&quot;#,##0.00;&quot;\&quot;&quot;\&quot;\!\-#,##0.00"/>
    <numFmt numFmtId="200" formatCode="&quot;\&quot;#,##0.00;[Red]&quot;\&quot;&quot;\&quot;\!\-#,##0.00"/>
    <numFmt numFmtId="201" formatCode="_ &quot;\&quot;* #,##0_ ;_ &quot;\&quot;* &quot;\&quot;\!\-#,##0_ ;_ &quot;\&quot;* &quot;-&quot;_ ;_ @_ "/>
    <numFmt numFmtId="202" formatCode="_ * #,##0_ ;_ * &quot;\&quot;\!\-#,##0_ ;_ * &quot;-&quot;_ ;_ @_ "/>
    <numFmt numFmtId="203" formatCode="_ &quot;\&quot;* #,##0.00_ ;_ &quot;\&quot;* &quot;\&quot;\!\-#,##0.00_ ;_ &quot;\&quot;* &quot;-&quot;??_ ;_ @_ "/>
    <numFmt numFmtId="204" formatCode="_ * #,##0.00_ ;_ * &quot;\&quot;\!\-#,##0.00_ ;_ * &quot;-&quot;??_ ;_ @_ "/>
    <numFmt numFmtId="205" formatCode="&quot;\&quot;\!\$#,##0_);&quot;\&quot;\!\(&quot;\&quot;\!\$#,##0&quot;\&quot;\!\)"/>
    <numFmt numFmtId="206" formatCode="&quot;\&quot;\!\$#,##0_);[Red]&quot;\&quot;\!\(&quot;\&quot;\!\$#,##0&quot;\&quot;\!\)"/>
    <numFmt numFmtId="207" formatCode="&quot;\&quot;\!\$#,##0.00_);&quot;\&quot;\!\(&quot;\&quot;\!\$#,##0.00&quot;\&quot;\!\)"/>
    <numFmt numFmtId="208" formatCode="&quot;\&quot;\!\$#,##0.00_);[Red]&quot;\&quot;\!\(&quot;\&quot;\!\$#,##0.00&quot;\&quot;\!\)"/>
    <numFmt numFmtId="209" formatCode="mmm&quot;\&quot;\!\-yyyy"/>
    <numFmt numFmtId="210" formatCode="#,###&quot;名&quot;;&quot;\&quot;\!\-#,##0"/>
    <numFmt numFmtId="211" formatCode="#,##&quot;名&quot;0;&quot;\&quot;\!\-#,##0"/>
    <numFmt numFmtId="212" formatCode="#,##0_ "/>
    <numFmt numFmtId="213" formatCode="m&quot;月&quot;d&quot;日&quot;;@"/>
    <numFmt numFmtId="214" formatCode="&quot;No.&quot;0"/>
    <numFmt numFmtId="215" formatCode="[$-411]ggge&quot;年&quot;m&quot;月&quot;d&quot;日&quot;;@"/>
    <numFmt numFmtId="216" formatCode="&quot;@&quot;#,##0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sz val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0" fillId="0" borderId="0" xfId="61">
      <alignment/>
      <protection/>
    </xf>
    <xf numFmtId="0" fontId="4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0" fillId="0" borderId="0" xfId="62" applyFont="1" applyFill="1">
      <alignment/>
      <protection/>
    </xf>
    <xf numFmtId="0" fontId="10" fillId="0" borderId="0" xfId="61" applyFont="1">
      <alignment/>
      <protection/>
    </xf>
    <xf numFmtId="0" fontId="0" fillId="0" borderId="0" xfId="61" applyFill="1">
      <alignment/>
      <protection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57" fontId="10" fillId="0" borderId="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57" fontId="10" fillId="0" borderId="10" xfId="61" applyNumberFormat="1" applyFont="1" applyBorder="1" applyAlignment="1">
      <alignment horizontal="center" vertical="center"/>
      <protection/>
    </xf>
    <xf numFmtId="3" fontId="10" fillId="0" borderId="11" xfId="0" applyNumberFormat="1" applyFont="1" applyBorder="1" applyAlignment="1">
      <alignment horizontal="center" vertical="center" shrinkToFit="1"/>
    </xf>
    <xf numFmtId="177" fontId="10" fillId="0" borderId="12" xfId="0" applyNumberFormat="1" applyFont="1" applyBorder="1" applyAlignment="1">
      <alignment horizontal="center" vertical="center" shrinkToFit="1"/>
    </xf>
    <xf numFmtId="0" fontId="10" fillId="0" borderId="12" xfId="61" applyFont="1" applyBorder="1" applyAlignment="1">
      <alignment vertical="center" shrinkToFit="1"/>
      <protection/>
    </xf>
    <xf numFmtId="3" fontId="10" fillId="0" borderId="12" xfId="0" applyNumberFormat="1" applyFont="1" applyBorder="1" applyAlignment="1">
      <alignment vertical="center" shrinkToFit="1"/>
    </xf>
    <xf numFmtId="3" fontId="10" fillId="0" borderId="12" xfId="58" applyNumberFormat="1" applyFont="1" applyBorder="1" applyAlignment="1">
      <alignment horizontal="center" vertical="center" shrinkToFit="1"/>
    </xf>
    <xf numFmtId="3" fontId="10" fillId="0" borderId="12" xfId="58" applyNumberFormat="1" applyFont="1" applyFill="1" applyBorder="1" applyAlignment="1">
      <alignment horizontal="right" vertical="center" shrinkToFit="1"/>
    </xf>
    <xf numFmtId="177" fontId="10" fillId="0" borderId="13" xfId="0" applyNumberFormat="1" applyFont="1" applyFill="1" applyBorder="1" applyAlignment="1">
      <alignment horizontal="left" vertical="center" shrinkToFit="1"/>
    </xf>
    <xf numFmtId="216" fontId="10" fillId="0" borderId="13" xfId="0" applyNumberFormat="1" applyFont="1" applyFill="1" applyBorder="1" applyAlignment="1">
      <alignment vertical="center" shrinkToFit="1"/>
    </xf>
    <xf numFmtId="177" fontId="10" fillId="0" borderId="14" xfId="0" applyNumberFormat="1" applyFont="1" applyFill="1" applyBorder="1" applyAlignment="1">
      <alignment horizontal="left" vertical="center" shrinkToFit="1"/>
    </xf>
    <xf numFmtId="216" fontId="10" fillId="0" borderId="14" xfId="0" applyNumberFormat="1" applyFont="1" applyFill="1" applyBorder="1" applyAlignment="1">
      <alignment vertical="center" shrinkToFit="1"/>
    </xf>
    <xf numFmtId="3" fontId="10" fillId="0" borderId="15" xfId="0" applyNumberFormat="1" applyFont="1" applyFill="1" applyBorder="1" applyAlignment="1">
      <alignment horizontal="right" vertical="center" shrinkToFit="1"/>
    </xf>
    <xf numFmtId="177" fontId="10" fillId="0" borderId="11" xfId="0" applyNumberFormat="1" applyFont="1" applyFill="1" applyBorder="1" applyAlignment="1">
      <alignment horizontal="left" vertical="center" shrinkToFit="1"/>
    </xf>
    <xf numFmtId="216" fontId="10" fillId="0" borderId="16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distributed" vertical="center" shrinkToFit="1"/>
    </xf>
    <xf numFmtId="216" fontId="10" fillId="0" borderId="0" xfId="0" applyNumberFormat="1" applyFont="1" applyFill="1" applyBorder="1" applyAlignment="1">
      <alignment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3" fontId="10" fillId="0" borderId="0" xfId="58" applyNumberFormat="1" applyFont="1" applyFill="1" applyBorder="1" applyAlignment="1">
      <alignment horizontal="right" vertical="center" shrinkToFit="1"/>
    </xf>
    <xf numFmtId="3" fontId="10" fillId="0" borderId="13" xfId="0" applyNumberFormat="1" applyFont="1" applyFill="1" applyBorder="1" applyAlignment="1">
      <alignment horizontal="right" vertical="center" shrinkToFit="1"/>
    </xf>
    <xf numFmtId="177" fontId="10" fillId="0" borderId="17" xfId="0" applyNumberFormat="1" applyFont="1" applyFill="1" applyBorder="1" applyAlignment="1">
      <alignment horizontal="left" vertical="center" shrinkToFit="1"/>
    </xf>
    <xf numFmtId="3" fontId="10" fillId="0" borderId="17" xfId="61" applyNumberFormat="1" applyFont="1" applyFill="1" applyBorder="1" applyAlignment="1">
      <alignment horizontal="right" vertical="center" shrinkToFit="1"/>
      <protection/>
    </xf>
    <xf numFmtId="177" fontId="10" fillId="0" borderId="15" xfId="0" applyNumberFormat="1" applyFont="1" applyFill="1" applyBorder="1" applyAlignment="1">
      <alignment horizontal="left" vertical="center"/>
    </xf>
    <xf numFmtId="177" fontId="10" fillId="0" borderId="12" xfId="0" applyNumberFormat="1" applyFont="1" applyFill="1" applyBorder="1" applyAlignment="1">
      <alignment horizontal="center" vertical="center" shrinkToFit="1"/>
    </xf>
    <xf numFmtId="0" fontId="10" fillId="0" borderId="18" xfId="61" applyFont="1" applyFill="1" applyBorder="1" applyAlignment="1">
      <alignment vertical="center" shrinkToFit="1"/>
      <protection/>
    </xf>
    <xf numFmtId="3" fontId="10" fillId="0" borderId="18" xfId="0" applyNumberFormat="1" applyFont="1" applyFill="1" applyBorder="1" applyAlignment="1">
      <alignment horizontal="right" vertical="center" shrinkToFit="1"/>
    </xf>
    <xf numFmtId="3" fontId="10" fillId="0" borderId="18" xfId="58" applyNumberFormat="1" applyFont="1" applyFill="1" applyBorder="1" applyAlignment="1">
      <alignment horizontal="right" vertical="center" shrinkToFit="1"/>
    </xf>
    <xf numFmtId="177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177" fontId="10" fillId="0" borderId="21" xfId="0" applyNumberFormat="1" applyFont="1" applyBorder="1" applyAlignment="1">
      <alignment vertical="center"/>
    </xf>
    <xf numFmtId="0" fontId="10" fillId="0" borderId="22" xfId="58" applyNumberFormat="1" applyFont="1" applyBorder="1" applyAlignment="1">
      <alignment horizontal="center" vertical="center"/>
    </xf>
    <xf numFmtId="0" fontId="10" fillId="0" borderId="23" xfId="58" applyNumberFormat="1" applyFont="1" applyBorder="1" applyAlignment="1">
      <alignment horizontal="center" vertical="center"/>
    </xf>
    <xf numFmtId="0" fontId="10" fillId="0" borderId="22" xfId="61" applyNumberFormat="1" applyFont="1" applyBorder="1" applyAlignment="1">
      <alignment horizontal="center" vertical="center" shrinkToFit="1"/>
      <protection/>
    </xf>
    <xf numFmtId="0" fontId="10" fillId="0" borderId="12" xfId="61" applyNumberFormat="1" applyFont="1" applyBorder="1" applyAlignment="1">
      <alignment horizontal="center" vertical="center" shrinkToFit="1"/>
      <protection/>
    </xf>
    <xf numFmtId="0" fontId="10" fillId="0" borderId="0" xfId="61" applyFont="1" applyAlignment="1">
      <alignment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 applyAlignment="1">
      <alignment horizontal="left"/>
      <protection/>
    </xf>
    <xf numFmtId="216" fontId="10" fillId="7" borderId="13" xfId="0" applyNumberFormat="1" applyFont="1" applyFill="1" applyBorder="1" applyAlignment="1">
      <alignment vertical="center" shrinkToFit="1"/>
    </xf>
    <xf numFmtId="216" fontId="10" fillId="7" borderId="17" xfId="0" applyNumberFormat="1" applyFont="1" applyFill="1" applyBorder="1" applyAlignment="1">
      <alignment vertical="center" shrinkToFit="1"/>
    </xf>
    <xf numFmtId="0" fontId="10" fillId="7" borderId="15" xfId="61" applyFont="1" applyFill="1" applyBorder="1" applyAlignment="1">
      <alignment horizontal="right" vertical="center"/>
      <protection/>
    </xf>
    <xf numFmtId="3" fontId="10" fillId="0" borderId="14" xfId="0" applyNumberFormat="1" applyFont="1" applyFill="1" applyBorder="1" applyAlignment="1">
      <alignment horizontal="center" vertical="center" shrinkToFit="1"/>
    </xf>
    <xf numFmtId="3" fontId="10" fillId="0" borderId="16" xfId="0" applyNumberFormat="1" applyFont="1" applyFill="1" applyBorder="1" applyAlignment="1">
      <alignment horizontal="center" vertical="center" shrinkToFit="1"/>
    </xf>
    <xf numFmtId="3" fontId="10" fillId="23" borderId="11" xfId="0" applyNumberFormat="1" applyFont="1" applyFill="1" applyBorder="1" applyAlignment="1">
      <alignment horizontal="right" vertical="center" shrinkToFit="1"/>
    </xf>
    <xf numFmtId="177" fontId="10" fillId="23" borderId="11" xfId="0" applyNumberFormat="1" applyFont="1" applyFill="1" applyBorder="1" applyAlignment="1">
      <alignment horizontal="left" vertical="center" shrinkToFit="1"/>
    </xf>
    <xf numFmtId="216" fontId="10" fillId="23" borderId="11" xfId="0" applyNumberFormat="1" applyFont="1" applyFill="1" applyBorder="1" applyAlignment="1">
      <alignment horizontal="center" vertical="center" shrinkToFit="1"/>
    </xf>
    <xf numFmtId="3" fontId="10" fillId="23" borderId="11" xfId="58" applyNumberFormat="1" applyFont="1" applyFill="1" applyBorder="1" applyAlignment="1">
      <alignment horizontal="right" vertical="center" shrinkToFit="1"/>
    </xf>
    <xf numFmtId="3" fontId="10" fillId="23" borderId="24" xfId="0" applyNumberFormat="1" applyFont="1" applyFill="1" applyBorder="1" applyAlignment="1">
      <alignment horizontal="right" vertical="center" shrinkToFit="1"/>
    </xf>
    <xf numFmtId="3" fontId="10" fillId="23" borderId="13" xfId="0" applyNumberFormat="1" applyFont="1" applyFill="1" applyBorder="1" applyAlignment="1">
      <alignment horizontal="right" vertical="center" shrinkToFit="1"/>
    </xf>
    <xf numFmtId="3" fontId="10" fillId="23" borderId="15" xfId="0" applyNumberFormat="1" applyFont="1" applyFill="1" applyBorder="1" applyAlignment="1">
      <alignment horizontal="right" vertical="center" shrinkToFit="1"/>
    </xf>
    <xf numFmtId="3" fontId="10" fillId="23" borderId="16" xfId="58" applyNumberFormat="1" applyFont="1" applyFill="1" applyBorder="1" applyAlignment="1">
      <alignment horizontal="right" vertical="center" shrinkToFit="1"/>
    </xf>
    <xf numFmtId="3" fontId="10" fillId="23" borderId="17" xfId="58" applyNumberFormat="1" applyFont="1" applyFill="1" applyBorder="1" applyAlignment="1">
      <alignment horizontal="right" vertical="center" shrinkToFit="1"/>
    </xf>
    <xf numFmtId="3" fontId="10" fillId="23" borderId="15" xfId="58" applyNumberFormat="1" applyFont="1" applyFill="1" applyBorder="1" applyAlignment="1">
      <alignment horizontal="right" vertical="center" shrinkToFit="1"/>
    </xf>
    <xf numFmtId="3" fontId="10" fillId="23" borderId="25" xfId="61" applyNumberFormat="1" applyFont="1" applyFill="1" applyBorder="1" applyAlignment="1">
      <alignment horizontal="center" vertical="center" shrinkToFit="1"/>
      <protection/>
    </xf>
    <xf numFmtId="3" fontId="10" fillId="23" borderId="26" xfId="61" applyNumberFormat="1" applyFont="1" applyFill="1" applyBorder="1" applyAlignment="1">
      <alignment horizontal="center" vertical="center" shrinkToFit="1"/>
      <protection/>
    </xf>
    <xf numFmtId="3" fontId="10" fillId="23" borderId="11" xfId="58" applyNumberFormat="1" applyFont="1" applyFill="1" applyBorder="1" applyAlignment="1">
      <alignment horizontal="center" vertical="center" shrinkToFit="1"/>
    </xf>
    <xf numFmtId="3" fontId="10" fillId="23" borderId="27" xfId="61" applyNumberFormat="1" applyFont="1" applyFill="1" applyBorder="1" applyAlignment="1">
      <alignment horizontal="center" vertical="center" shrinkToFit="1"/>
      <protection/>
    </xf>
    <xf numFmtId="3" fontId="10" fillId="23" borderId="28" xfId="61" applyNumberFormat="1" applyFont="1" applyFill="1" applyBorder="1" applyAlignment="1">
      <alignment horizontal="center" vertical="center" shrinkToFit="1"/>
      <protection/>
    </xf>
    <xf numFmtId="3" fontId="10" fillId="23" borderId="29" xfId="58" applyNumberFormat="1" applyFont="1" applyFill="1" applyBorder="1" applyAlignment="1">
      <alignment horizontal="center" vertical="center" shrinkToFit="1"/>
    </xf>
    <xf numFmtId="3" fontId="10" fillId="23" borderId="30" xfId="61" applyNumberFormat="1" applyFont="1" applyFill="1" applyBorder="1" applyAlignment="1">
      <alignment horizontal="center" vertical="center" shrinkToFit="1"/>
      <protection/>
    </xf>
    <xf numFmtId="3" fontId="10" fillId="23" borderId="31" xfId="61" applyNumberFormat="1" applyFont="1" applyFill="1" applyBorder="1" applyAlignment="1">
      <alignment horizontal="center" vertical="center" shrinkToFit="1"/>
      <protection/>
    </xf>
    <xf numFmtId="3" fontId="10" fillId="23" borderId="17" xfId="58" applyNumberFormat="1" applyFont="1" applyFill="1" applyBorder="1" applyAlignment="1">
      <alignment horizontal="center" vertical="center" shrinkToFit="1"/>
    </xf>
    <xf numFmtId="3" fontId="10" fillId="23" borderId="11" xfId="0" applyNumberFormat="1" applyFont="1" applyFill="1" applyBorder="1" applyAlignment="1">
      <alignment horizontal="center" vertical="center" shrinkToFit="1"/>
    </xf>
    <xf numFmtId="3" fontId="10" fillId="23" borderId="12" xfId="58" applyNumberFormat="1" applyFont="1" applyFill="1" applyBorder="1" applyAlignment="1">
      <alignment horizontal="center" vertical="center" shrinkToFit="1"/>
    </xf>
    <xf numFmtId="3" fontId="10" fillId="23" borderId="22" xfId="58" applyNumberFormat="1" applyFont="1" applyFill="1" applyBorder="1" applyAlignment="1">
      <alignment horizontal="center" vertical="center" shrinkToFit="1"/>
    </xf>
    <xf numFmtId="3" fontId="10" fillId="23" borderId="25" xfId="58" applyNumberFormat="1" applyFont="1" applyFill="1" applyBorder="1" applyAlignment="1">
      <alignment horizontal="center" vertical="center" shrinkToFit="1"/>
    </xf>
    <xf numFmtId="3" fontId="10" fillId="23" borderId="23" xfId="58" applyNumberFormat="1" applyFont="1" applyFill="1" applyBorder="1" applyAlignment="1">
      <alignment horizontal="center" vertical="center" shrinkToFit="1"/>
    </xf>
    <xf numFmtId="3" fontId="10" fillId="23" borderId="32" xfId="61" applyNumberFormat="1" applyFont="1" applyFill="1" applyBorder="1" applyAlignment="1">
      <alignment horizontal="center" vertical="center" shrinkToFit="1"/>
      <protection/>
    </xf>
    <xf numFmtId="3" fontId="10" fillId="23" borderId="22" xfId="61" applyNumberFormat="1" applyFont="1" applyFill="1" applyBorder="1" applyAlignment="1">
      <alignment horizontal="center" vertical="center" shrinkToFit="1"/>
      <protection/>
    </xf>
    <xf numFmtId="3" fontId="10" fillId="23" borderId="12" xfId="61" applyNumberFormat="1" applyFont="1" applyFill="1" applyBorder="1" applyAlignment="1">
      <alignment horizontal="center" vertical="center" shrinkToFit="1"/>
      <protection/>
    </xf>
    <xf numFmtId="3" fontId="10" fillId="0" borderId="17" xfId="0" applyNumberFormat="1" applyFont="1" applyFill="1" applyBorder="1" applyAlignment="1">
      <alignment horizontal="center" vertical="center" shrinkToFit="1"/>
    </xf>
    <xf numFmtId="0" fontId="10" fillId="7" borderId="12" xfId="58" applyNumberFormat="1" applyFont="1" applyFill="1" applyBorder="1" applyAlignment="1" applyProtection="1">
      <alignment horizontal="center" vertical="center"/>
      <protection locked="0"/>
    </xf>
    <xf numFmtId="0" fontId="10" fillId="7" borderId="25" xfId="58" applyNumberFormat="1" applyFont="1" applyFill="1" applyBorder="1" applyAlignment="1" applyProtection="1">
      <alignment horizontal="center" vertical="center"/>
      <protection locked="0"/>
    </xf>
    <xf numFmtId="0" fontId="10" fillId="7" borderId="32" xfId="61" applyNumberFormat="1" applyFont="1" applyFill="1" applyBorder="1" applyAlignment="1" applyProtection="1">
      <alignment horizontal="center" vertical="center" shrinkToFit="1"/>
      <protection locked="0"/>
    </xf>
    <xf numFmtId="0" fontId="10" fillId="7" borderId="25" xfId="61" applyNumberFormat="1" applyFont="1" applyFill="1" applyBorder="1" applyAlignment="1" applyProtection="1">
      <alignment horizontal="center" vertical="center" shrinkToFit="1"/>
      <protection locked="0"/>
    </xf>
    <xf numFmtId="3" fontId="10" fillId="7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7" borderId="33" xfId="58" applyNumberFormat="1" applyFont="1" applyFill="1" applyBorder="1" applyAlignment="1" applyProtection="1">
      <alignment horizontal="center" vertical="center"/>
      <protection locked="0"/>
    </xf>
    <xf numFmtId="0" fontId="10" fillId="7" borderId="34" xfId="58" applyNumberFormat="1" applyFont="1" applyFill="1" applyBorder="1" applyAlignment="1" applyProtection="1">
      <alignment horizontal="center" vertical="center"/>
      <protection locked="0"/>
    </xf>
    <xf numFmtId="0" fontId="10" fillId="7" borderId="27" xfId="58" applyNumberFormat="1" applyFont="1" applyFill="1" applyBorder="1" applyAlignment="1" applyProtection="1">
      <alignment horizontal="center" vertical="center"/>
      <protection locked="0"/>
    </xf>
    <xf numFmtId="0" fontId="10" fillId="7" borderId="21" xfId="58" applyNumberFormat="1" applyFont="1" applyFill="1" applyBorder="1" applyAlignment="1" applyProtection="1">
      <alignment horizontal="center" vertical="center"/>
      <protection locked="0"/>
    </xf>
    <xf numFmtId="0" fontId="10" fillId="7" borderId="35" xfId="61" applyNumberFormat="1" applyFont="1" applyFill="1" applyBorder="1" applyAlignment="1" applyProtection="1">
      <alignment horizontal="center" vertical="center"/>
      <protection locked="0"/>
    </xf>
    <xf numFmtId="0" fontId="10" fillId="7" borderId="34" xfId="61" applyNumberFormat="1" applyFont="1" applyFill="1" applyBorder="1" applyAlignment="1" applyProtection="1">
      <alignment horizontal="center" vertical="center"/>
      <protection locked="0"/>
    </xf>
    <xf numFmtId="0" fontId="10" fillId="7" borderId="27" xfId="61" applyNumberFormat="1" applyFont="1" applyFill="1" applyBorder="1" applyAlignment="1" applyProtection="1">
      <alignment horizontal="center" vertical="center"/>
      <protection locked="0"/>
    </xf>
    <xf numFmtId="0" fontId="10" fillId="7" borderId="33" xfId="61" applyNumberFormat="1" applyFont="1" applyFill="1" applyBorder="1" applyAlignment="1" applyProtection="1">
      <alignment horizontal="center" vertical="center"/>
      <protection locked="0"/>
    </xf>
    <xf numFmtId="0" fontId="10" fillId="7" borderId="36" xfId="58" applyNumberFormat="1" applyFont="1" applyFill="1" applyBorder="1" applyAlignment="1" applyProtection="1">
      <alignment horizontal="center" vertical="center"/>
      <protection locked="0"/>
    </xf>
    <xf numFmtId="0" fontId="10" fillId="7" borderId="37" xfId="58" applyNumberFormat="1" applyFont="1" applyFill="1" applyBorder="1" applyAlignment="1" applyProtection="1">
      <alignment horizontal="center" vertical="center"/>
      <protection locked="0"/>
    </xf>
    <xf numFmtId="0" fontId="10" fillId="7" borderId="30" xfId="58" applyNumberFormat="1" applyFont="1" applyFill="1" applyBorder="1" applyAlignment="1" applyProtection="1">
      <alignment horizontal="center" vertical="center"/>
      <protection locked="0"/>
    </xf>
    <xf numFmtId="0" fontId="10" fillId="7" borderId="19" xfId="58" applyNumberFormat="1" applyFont="1" applyFill="1" applyBorder="1" applyAlignment="1" applyProtection="1">
      <alignment horizontal="center" vertical="center"/>
      <protection locked="0"/>
    </xf>
    <xf numFmtId="0" fontId="10" fillId="7" borderId="38" xfId="61" applyNumberFormat="1" applyFont="1" applyFill="1" applyBorder="1" applyAlignment="1" applyProtection="1">
      <alignment horizontal="center" vertical="center"/>
      <protection locked="0"/>
    </xf>
    <xf numFmtId="0" fontId="10" fillId="7" borderId="37" xfId="61" applyNumberFormat="1" applyFont="1" applyFill="1" applyBorder="1" applyAlignment="1" applyProtection="1">
      <alignment horizontal="center" vertical="center"/>
      <protection locked="0"/>
    </xf>
    <xf numFmtId="0" fontId="10" fillId="7" borderId="30" xfId="61" applyNumberFormat="1" applyFont="1" applyFill="1" applyBorder="1" applyAlignment="1" applyProtection="1">
      <alignment horizontal="center" vertical="center"/>
      <protection locked="0"/>
    </xf>
    <xf numFmtId="0" fontId="10" fillId="7" borderId="37" xfId="49" applyNumberFormat="1" applyFont="1" applyFill="1" applyBorder="1" applyAlignment="1" applyProtection="1">
      <alignment horizontal="center" vertical="center"/>
      <protection locked="0"/>
    </xf>
    <xf numFmtId="0" fontId="10" fillId="7" borderId="36" xfId="61" applyNumberFormat="1" applyFont="1" applyFill="1" applyBorder="1" applyAlignment="1" applyProtection="1">
      <alignment horizontal="center" vertical="center"/>
      <protection locked="0"/>
    </xf>
    <xf numFmtId="0" fontId="10" fillId="7" borderId="19" xfId="61" applyNumberFormat="1" applyFont="1" applyFill="1" applyBorder="1" applyAlignment="1" applyProtection="1">
      <alignment horizontal="center" vertical="center"/>
      <protection locked="0"/>
    </xf>
    <xf numFmtId="0" fontId="10" fillId="7" borderId="38" xfId="49" applyNumberFormat="1" applyFont="1" applyFill="1" applyBorder="1" applyAlignment="1" applyProtection="1">
      <alignment horizontal="center" vertical="center"/>
      <protection locked="0"/>
    </xf>
    <xf numFmtId="0" fontId="10" fillId="7" borderId="30" xfId="49" applyNumberFormat="1" applyFont="1" applyFill="1" applyBorder="1" applyAlignment="1" applyProtection="1">
      <alignment horizontal="center" vertical="center"/>
      <protection locked="0"/>
    </xf>
    <xf numFmtId="0" fontId="10" fillId="7" borderId="36" xfId="49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2" fillId="7" borderId="10" xfId="61" applyFont="1" applyFill="1" applyBorder="1" applyAlignment="1" applyProtection="1">
      <alignment shrinkToFit="1"/>
      <protection locked="0"/>
    </xf>
    <xf numFmtId="0" fontId="10" fillId="7" borderId="10" xfId="61" applyFont="1" applyFill="1" applyBorder="1" applyAlignment="1" applyProtection="1">
      <alignment shrinkToFit="1"/>
      <protection locked="0"/>
    </xf>
    <xf numFmtId="216" fontId="10" fillId="7" borderId="13" xfId="0" applyNumberFormat="1" applyFont="1" applyFill="1" applyBorder="1" applyAlignment="1" applyProtection="1">
      <alignment vertical="center" shrinkToFit="1"/>
      <protection locked="0"/>
    </xf>
    <xf numFmtId="216" fontId="10" fillId="7" borderId="17" xfId="0" applyNumberFormat="1" applyFont="1" applyFill="1" applyBorder="1" applyAlignment="1" applyProtection="1">
      <alignment vertical="center" shrinkToFit="1"/>
      <protection locked="0"/>
    </xf>
    <xf numFmtId="0" fontId="10" fillId="7" borderId="15" xfId="61" applyFont="1" applyFill="1" applyBorder="1" applyAlignment="1" applyProtection="1">
      <alignment horizontal="right" vertical="center"/>
      <protection locked="0"/>
    </xf>
    <xf numFmtId="0" fontId="10" fillId="0" borderId="39" xfId="62" applyFont="1" applyFill="1" applyBorder="1" applyAlignment="1">
      <alignment horizontal="center" vertical="center" shrinkToFit="1"/>
      <protection/>
    </xf>
    <xf numFmtId="0" fontId="10" fillId="7" borderId="10" xfId="61" applyFont="1" applyFill="1" applyBorder="1" applyAlignment="1" applyProtection="1">
      <alignment horizontal="center"/>
      <protection locked="0"/>
    </xf>
    <xf numFmtId="0" fontId="10" fillId="0" borderId="24" xfId="62" applyFont="1" applyFill="1" applyBorder="1" applyAlignment="1">
      <alignment horizontal="center" vertical="top" textRotation="255" wrapText="1" shrinkToFit="1"/>
      <protection/>
    </xf>
    <xf numFmtId="0" fontId="10" fillId="0" borderId="10" xfId="62" applyFont="1" applyFill="1" applyBorder="1" applyAlignment="1">
      <alignment horizontal="center" vertical="center" shrinkToFit="1"/>
      <protection/>
    </xf>
    <xf numFmtId="177" fontId="10" fillId="23" borderId="32" xfId="0" applyNumberFormat="1" applyFont="1" applyFill="1" applyBorder="1" applyAlignment="1">
      <alignment horizontal="center" vertical="center" shrinkToFit="1"/>
    </xf>
    <xf numFmtId="177" fontId="10" fillId="23" borderId="12" xfId="0" applyNumberFormat="1" applyFont="1" applyFill="1" applyBorder="1" applyAlignment="1">
      <alignment horizontal="center" vertical="center" shrinkToFit="1"/>
    </xf>
    <xf numFmtId="177" fontId="10" fillId="23" borderId="23" xfId="0" applyNumberFormat="1" applyFont="1" applyFill="1" applyBorder="1" applyAlignment="1">
      <alignment horizontal="center" vertical="center" shrinkToFit="1"/>
    </xf>
    <xf numFmtId="177" fontId="10" fillId="0" borderId="38" xfId="0" applyNumberFormat="1" applyFont="1" applyBorder="1" applyAlignment="1">
      <alignment horizontal="left" vertical="center" indent="2" shrinkToFit="1"/>
    </xf>
    <xf numFmtId="177" fontId="10" fillId="0" borderId="36" xfId="0" applyNumberFormat="1" applyFont="1" applyBorder="1" applyAlignment="1">
      <alignment horizontal="left" vertical="center" indent="2" shrinkToFit="1"/>
    </xf>
    <xf numFmtId="177" fontId="10" fillId="0" borderId="40" xfId="0" applyNumberFormat="1" applyFont="1" applyBorder="1" applyAlignment="1">
      <alignment horizontal="left" vertical="center" indent="2" shrinkToFit="1"/>
    </xf>
    <xf numFmtId="177" fontId="10" fillId="0" borderId="41" xfId="0" applyNumberFormat="1" applyFont="1" applyBorder="1" applyAlignment="1">
      <alignment horizontal="left" vertical="center" indent="2" shrinkToFit="1"/>
    </xf>
    <xf numFmtId="3" fontId="10" fillId="23" borderId="17" xfId="58" applyNumberFormat="1" applyFont="1" applyFill="1" applyBorder="1" applyAlignment="1">
      <alignment horizontal="right" vertical="center" shrinkToFit="1"/>
    </xf>
    <xf numFmtId="177" fontId="10" fillId="0" borderId="24" xfId="0" applyNumberFormat="1" applyFont="1" applyFill="1" applyBorder="1" applyAlignment="1">
      <alignment horizontal="center" vertical="center" textRotation="255" shrinkToFit="1"/>
    </xf>
    <xf numFmtId="177" fontId="10" fillId="0" borderId="16" xfId="0" applyNumberFormat="1" applyFont="1" applyFill="1" applyBorder="1" applyAlignment="1">
      <alignment horizontal="center" vertical="center" textRotation="255" shrinkToFit="1"/>
    </xf>
    <xf numFmtId="177" fontId="10" fillId="0" borderId="42" xfId="0" applyNumberFormat="1" applyFont="1" applyFill="1" applyBorder="1" applyAlignment="1">
      <alignment horizontal="center" vertical="center" textRotation="255" shrinkToFit="1"/>
    </xf>
    <xf numFmtId="3" fontId="10" fillId="23" borderId="11" xfId="58" applyNumberFormat="1" applyFont="1" applyFill="1" applyBorder="1" applyAlignment="1">
      <alignment horizontal="right" vertical="center" shrinkToFit="1"/>
    </xf>
    <xf numFmtId="3" fontId="10" fillId="0" borderId="17" xfId="58" applyNumberFormat="1" applyFont="1" applyFill="1" applyBorder="1" applyAlignment="1">
      <alignment horizontal="center" vertical="center" shrinkToFit="1"/>
    </xf>
    <xf numFmtId="3" fontId="10" fillId="0" borderId="14" xfId="58" applyNumberFormat="1" applyFont="1" applyFill="1" applyBorder="1" applyAlignment="1">
      <alignment horizontal="right" vertical="center" shrinkToFit="1"/>
    </xf>
    <xf numFmtId="3" fontId="10" fillId="23" borderId="24" xfId="58" applyNumberFormat="1" applyFont="1" applyFill="1" applyBorder="1" applyAlignment="1">
      <alignment horizontal="right" vertical="center" shrinkToFit="1"/>
    </xf>
    <xf numFmtId="3" fontId="10" fillId="0" borderId="17" xfId="58" applyNumberFormat="1" applyFont="1" applyFill="1" applyBorder="1" applyAlignment="1">
      <alignment horizontal="right" vertical="center" shrinkToFit="1"/>
    </xf>
    <xf numFmtId="3" fontId="10" fillId="0" borderId="15" xfId="58" applyNumberFormat="1" applyFont="1" applyFill="1" applyBorder="1" applyAlignment="1">
      <alignment horizontal="right" vertical="center" shrinkToFit="1"/>
    </xf>
    <xf numFmtId="0" fontId="9" fillId="0" borderId="0" xfId="61" applyFont="1" applyAlignment="1" quotePrefix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left" indent="2"/>
      <protection/>
    </xf>
    <xf numFmtId="0" fontId="7" fillId="0" borderId="18" xfId="61" applyFont="1" applyBorder="1" applyAlignment="1" applyProtection="1">
      <alignment horizontal="right"/>
      <protection locked="0"/>
    </xf>
    <xf numFmtId="0" fontId="10" fillId="0" borderId="43" xfId="62" applyFont="1" applyFill="1" applyBorder="1" applyAlignment="1">
      <alignment horizontal="center" vertical="center" shrinkToFit="1"/>
      <protection/>
    </xf>
    <xf numFmtId="0" fontId="10" fillId="0" borderId="18" xfId="62" applyFont="1" applyFill="1" applyBorder="1" applyAlignment="1">
      <alignment horizontal="center" vertical="center" shrinkToFit="1"/>
      <protection/>
    </xf>
    <xf numFmtId="0" fontId="10" fillId="0" borderId="44" xfId="62" applyFont="1" applyFill="1" applyBorder="1" applyAlignment="1">
      <alignment horizontal="center" vertical="center" shrinkToFit="1"/>
      <protection/>
    </xf>
    <xf numFmtId="0" fontId="10" fillId="0" borderId="45" xfId="62" applyFont="1" applyFill="1" applyBorder="1" applyAlignment="1">
      <alignment horizontal="center" vertical="center" shrinkToFit="1"/>
      <protection/>
    </xf>
    <xf numFmtId="0" fontId="10" fillId="0" borderId="0" xfId="62" applyFont="1" applyFill="1" applyBorder="1" applyAlignment="1">
      <alignment horizontal="center" vertical="center" shrinkToFit="1"/>
      <protection/>
    </xf>
    <xf numFmtId="0" fontId="10" fillId="0" borderId="46" xfId="62" applyFont="1" applyFill="1" applyBorder="1" applyAlignment="1">
      <alignment horizontal="center" vertical="center" shrinkToFit="1"/>
      <protection/>
    </xf>
    <xf numFmtId="0" fontId="10" fillId="0" borderId="47" xfId="62" applyFont="1" applyFill="1" applyBorder="1" applyAlignment="1">
      <alignment horizontal="center" vertical="center" shrinkToFit="1"/>
      <protection/>
    </xf>
    <xf numFmtId="0" fontId="10" fillId="0" borderId="16" xfId="62" applyFont="1" applyFill="1" applyBorder="1" applyAlignment="1">
      <alignment horizontal="center" vertical="top" textRotation="255" wrapText="1" shrinkToFit="1"/>
      <protection/>
    </xf>
    <xf numFmtId="0" fontId="10" fillId="0" borderId="42" xfId="62" applyFont="1" applyFill="1" applyBorder="1" applyAlignment="1">
      <alignment horizontal="center" vertical="top" textRotation="255" wrapText="1" shrinkToFit="1"/>
      <protection/>
    </xf>
    <xf numFmtId="0" fontId="10" fillId="7" borderId="10" xfId="61" applyFont="1" applyFill="1" applyBorder="1" applyAlignment="1" applyProtection="1">
      <alignment horizontal="center" shrinkToFit="1"/>
      <protection locked="0"/>
    </xf>
    <xf numFmtId="215" fontId="6" fillId="7" borderId="0" xfId="61" applyNumberFormat="1" applyFont="1" applyFill="1" applyAlignment="1" applyProtection="1">
      <alignment horizontal="center" vertical="center"/>
      <protection locked="0"/>
    </xf>
    <xf numFmtId="0" fontId="13" fillId="0" borderId="32" xfId="62" applyFont="1" applyFill="1" applyBorder="1" applyAlignment="1">
      <alignment horizontal="center" vertical="center"/>
      <protection/>
    </xf>
    <xf numFmtId="0" fontId="13" fillId="0" borderId="12" xfId="62" applyFont="1" applyFill="1" applyBorder="1" applyAlignment="1">
      <alignment horizontal="center" vertical="center"/>
      <protection/>
    </xf>
    <xf numFmtId="0" fontId="13" fillId="0" borderId="23" xfId="62" applyFont="1" applyFill="1" applyBorder="1" applyAlignment="1">
      <alignment horizontal="center" vertical="center"/>
      <protection/>
    </xf>
    <xf numFmtId="3" fontId="10" fillId="0" borderId="16" xfId="58" applyNumberFormat="1" applyFont="1" applyFill="1" applyBorder="1" applyAlignment="1">
      <alignment horizontal="right" vertical="center" shrinkToFit="1"/>
    </xf>
    <xf numFmtId="3" fontId="10" fillId="23" borderId="15" xfId="58" applyNumberFormat="1" applyFont="1" applyFill="1" applyBorder="1" applyAlignment="1">
      <alignment horizontal="right" vertical="center" shrinkToFit="1"/>
    </xf>
    <xf numFmtId="0" fontId="10" fillId="23" borderId="24" xfId="62" applyFont="1" applyFill="1" applyBorder="1" applyAlignment="1">
      <alignment horizontal="center" vertical="top" textRotation="255" wrapText="1" shrinkToFit="1"/>
      <protection/>
    </xf>
    <xf numFmtId="0" fontId="10" fillId="23" borderId="16" xfId="0" applyFont="1" applyFill="1" applyBorder="1" applyAlignment="1">
      <alignment horizontal="center" vertical="top" textRotation="255" wrapText="1" shrinkToFit="1"/>
    </xf>
    <xf numFmtId="0" fontId="10" fillId="23" borderId="42" xfId="0" applyFont="1" applyFill="1" applyBorder="1" applyAlignment="1">
      <alignment horizontal="center" vertical="top" textRotation="255" wrapText="1" shrinkToFit="1"/>
    </xf>
    <xf numFmtId="0" fontId="10" fillId="0" borderId="48" xfId="62" applyFont="1" applyFill="1" applyBorder="1" applyAlignment="1">
      <alignment horizontal="center" vertical="center" textRotation="255" shrinkToFit="1"/>
      <protection/>
    </xf>
    <xf numFmtId="0" fontId="10" fillId="0" borderId="49" xfId="62" applyFont="1" applyFill="1" applyBorder="1" applyAlignment="1">
      <alignment horizontal="center" vertical="center" textRotation="255" shrinkToFit="1"/>
      <protection/>
    </xf>
    <xf numFmtId="0" fontId="10" fillId="0" borderId="50" xfId="62" applyFont="1" applyFill="1" applyBorder="1" applyAlignment="1">
      <alignment horizontal="center" vertical="center" textRotation="255" shrinkToFit="1"/>
      <protection/>
    </xf>
    <xf numFmtId="0" fontId="10" fillId="0" borderId="51" xfId="62" applyFont="1" applyFill="1" applyBorder="1" applyAlignment="1">
      <alignment horizontal="center" vertical="center" textRotation="255" shrinkToFit="1"/>
      <protection/>
    </xf>
    <xf numFmtId="3" fontId="10" fillId="0" borderId="16" xfId="58" applyNumberFormat="1" applyFont="1" applyFill="1" applyBorder="1" applyAlignment="1">
      <alignment horizontal="center" vertical="center" shrinkToFit="1"/>
    </xf>
    <xf numFmtId="0" fontId="10" fillId="23" borderId="32" xfId="62" applyFont="1" applyFill="1" applyBorder="1" applyAlignment="1">
      <alignment horizontal="center" vertical="center"/>
      <protection/>
    </xf>
    <xf numFmtId="0" fontId="10" fillId="23" borderId="12" xfId="62" applyFont="1" applyFill="1" applyBorder="1" applyAlignment="1">
      <alignment horizontal="center" vertical="center"/>
      <protection/>
    </xf>
    <xf numFmtId="0" fontId="10" fillId="23" borderId="43" xfId="62" applyFont="1" applyFill="1" applyBorder="1" applyAlignment="1">
      <alignment horizontal="center" vertical="center"/>
      <protection/>
    </xf>
    <xf numFmtId="0" fontId="10" fillId="0" borderId="32" xfId="62" applyFont="1" applyFill="1" applyBorder="1" applyAlignment="1">
      <alignment horizontal="center" vertical="center" wrapText="1" shrinkToFit="1"/>
      <protection/>
    </xf>
    <xf numFmtId="0" fontId="10" fillId="0" borderId="23" xfId="62" applyFont="1" applyFill="1" applyBorder="1" applyAlignment="1">
      <alignment horizontal="center" vertical="center" wrapText="1" shrinkToFit="1"/>
      <protection/>
    </xf>
    <xf numFmtId="3" fontId="10" fillId="0" borderId="13" xfId="58" applyNumberFormat="1" applyFont="1" applyFill="1" applyBorder="1" applyAlignment="1">
      <alignment horizontal="center" vertical="center" shrinkToFit="1"/>
    </xf>
    <xf numFmtId="3" fontId="10" fillId="23" borderId="13" xfId="58" applyNumberFormat="1" applyFont="1" applyFill="1" applyBorder="1" applyAlignment="1">
      <alignment horizontal="right" vertical="center" shrinkToFit="1"/>
    </xf>
    <xf numFmtId="0" fontId="10" fillId="23" borderId="50" xfId="62" applyFont="1" applyFill="1" applyBorder="1" applyAlignment="1">
      <alignment horizontal="center" vertical="top" textRotation="255" shrinkToFit="1"/>
      <protection/>
    </xf>
    <xf numFmtId="0" fontId="10" fillId="23" borderId="52" xfId="62" applyFont="1" applyFill="1" applyBorder="1" applyAlignment="1">
      <alignment horizontal="center" vertical="top" textRotation="255" shrinkToFit="1"/>
      <protection/>
    </xf>
    <xf numFmtId="0" fontId="10" fillId="23" borderId="51" xfId="62" applyFont="1" applyFill="1" applyBorder="1" applyAlignment="1">
      <alignment horizontal="center" vertical="top" textRotation="255" shrinkToFit="1"/>
      <protection/>
    </xf>
    <xf numFmtId="3" fontId="10" fillId="23" borderId="32" xfId="58" applyNumberFormat="1" applyFont="1" applyFill="1" applyBorder="1" applyAlignment="1">
      <alignment horizontal="center" vertical="center" shrinkToFit="1"/>
    </xf>
    <xf numFmtId="3" fontId="10" fillId="23" borderId="23" xfId="58" applyNumberFormat="1" applyFont="1" applyFill="1" applyBorder="1" applyAlignment="1">
      <alignment horizontal="center" vertical="center" shrinkToFit="1"/>
    </xf>
    <xf numFmtId="3" fontId="10" fillId="23" borderId="12" xfId="58" applyNumberFormat="1" applyFont="1" applyFill="1" applyBorder="1" applyAlignment="1">
      <alignment horizontal="center" vertical="center" shrinkToFit="1"/>
    </xf>
    <xf numFmtId="0" fontId="10" fillId="23" borderId="43" xfId="62" applyFont="1" applyFill="1" applyBorder="1" applyAlignment="1">
      <alignment horizontal="center" vertical="top" textRotation="255" shrinkToFit="1"/>
      <protection/>
    </xf>
    <xf numFmtId="0" fontId="10" fillId="23" borderId="45" xfId="62" applyFont="1" applyFill="1" applyBorder="1" applyAlignment="1">
      <alignment horizontal="center" vertical="top" textRotation="255" shrinkToFit="1"/>
      <protection/>
    </xf>
    <xf numFmtId="0" fontId="10" fillId="23" borderId="47" xfId="62" applyFont="1" applyFill="1" applyBorder="1" applyAlignment="1">
      <alignment horizontal="center" vertical="top" textRotation="255" shrinkToFit="1"/>
      <protection/>
    </xf>
    <xf numFmtId="177" fontId="10" fillId="0" borderId="53" xfId="0" applyNumberFormat="1" applyFont="1" applyBorder="1" applyAlignment="1">
      <alignment horizontal="left" vertical="center" indent="2"/>
    </xf>
    <xf numFmtId="177" fontId="10" fillId="0" borderId="54" xfId="0" applyNumberFormat="1" applyFont="1" applyBorder="1" applyAlignment="1">
      <alignment horizontal="left" vertical="center" indent="2"/>
    </xf>
    <xf numFmtId="177" fontId="10" fillId="0" borderId="38" xfId="0" applyNumberFormat="1" applyFont="1" applyBorder="1" applyAlignment="1">
      <alignment horizontal="left" vertical="center" indent="2"/>
    </xf>
    <xf numFmtId="177" fontId="10" fillId="0" borderId="36" xfId="0" applyNumberFormat="1" applyFont="1" applyBorder="1" applyAlignment="1">
      <alignment horizontal="left" vertical="center" indent="2"/>
    </xf>
    <xf numFmtId="0" fontId="8" fillId="0" borderId="32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58" fontId="9" fillId="7" borderId="32" xfId="61" applyNumberFormat="1" applyFont="1" applyFill="1" applyBorder="1" applyAlignment="1" applyProtection="1">
      <alignment horizontal="center" vertical="center"/>
      <protection locked="0"/>
    </xf>
    <xf numFmtId="58" fontId="9" fillId="7" borderId="12" xfId="61" applyNumberFormat="1" applyFont="1" applyFill="1" applyBorder="1" applyAlignment="1" applyProtection="1">
      <alignment horizontal="center" vertical="center"/>
      <protection locked="0"/>
    </xf>
    <xf numFmtId="58" fontId="9" fillId="7" borderId="23" xfId="61" applyNumberFormat="1" applyFont="1" applyFill="1" applyBorder="1" applyAlignment="1" applyProtection="1">
      <alignment horizontal="center" vertical="center"/>
      <protection locked="0"/>
    </xf>
    <xf numFmtId="177" fontId="10" fillId="0" borderId="32" xfId="0" applyNumberFormat="1" applyFont="1" applyBorder="1" applyAlignment="1">
      <alignment horizontal="left" vertical="center" indent="2"/>
    </xf>
    <xf numFmtId="177" fontId="10" fillId="0" borderId="12" xfId="0" applyNumberFormat="1" applyFont="1" applyBorder="1" applyAlignment="1">
      <alignment horizontal="left" vertical="center" indent="2"/>
    </xf>
    <xf numFmtId="177" fontId="10" fillId="0" borderId="23" xfId="0" applyNumberFormat="1" applyFont="1" applyBorder="1" applyAlignment="1">
      <alignment horizontal="left" vertical="center" indent="2"/>
    </xf>
    <xf numFmtId="0" fontId="10" fillId="7" borderId="12" xfId="61" applyFont="1" applyFill="1" applyBorder="1" applyAlignment="1" applyProtection="1">
      <alignment horizont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団登録料計算様式(22年度用)" xfId="61"/>
    <cellStyle name="標準_団登録料計算様式(22年度用)_H22.3.22西宮地区登録料集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429250" y="599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9525</xdr:rowOff>
    </xdr:from>
    <xdr:to>
      <xdr:col>12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38825" y="64008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266700</xdr:rowOff>
    </xdr:to>
    <xdr:sp>
      <xdr:nvSpPr>
        <xdr:cNvPr id="3" name="Line 3"/>
        <xdr:cNvSpPr>
          <a:spLocks/>
        </xdr:cNvSpPr>
      </xdr:nvSpPr>
      <xdr:spPr>
        <a:xfrm flipH="1">
          <a:off x="8181975" y="155257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624840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>
      <xdr:nvSpPr>
        <xdr:cNvPr id="6" name="Line 7"/>
        <xdr:cNvSpPr>
          <a:spLocks/>
        </xdr:cNvSpPr>
      </xdr:nvSpPr>
      <xdr:spPr>
        <a:xfrm flipH="1">
          <a:off x="8181975" y="2009775"/>
          <a:ext cx="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624840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>
      <xdr:nvSpPr>
        <xdr:cNvPr id="9" name="Line 10"/>
        <xdr:cNvSpPr>
          <a:spLocks/>
        </xdr:cNvSpPr>
      </xdr:nvSpPr>
      <xdr:spPr>
        <a:xfrm flipH="1">
          <a:off x="8181975" y="2009775"/>
          <a:ext cx="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624840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>
      <xdr:nvSpPr>
        <xdr:cNvPr id="12" name="Line 13"/>
        <xdr:cNvSpPr>
          <a:spLocks/>
        </xdr:cNvSpPr>
      </xdr:nvSpPr>
      <xdr:spPr>
        <a:xfrm flipH="1">
          <a:off x="8181975" y="2009775"/>
          <a:ext cx="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42925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542925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42925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624840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18" name="Line 20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624840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21" name="Line 23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624840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24" name="Line 26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5" name="Line 27"/>
        <xdr:cNvSpPr>
          <a:spLocks/>
        </xdr:cNvSpPr>
      </xdr:nvSpPr>
      <xdr:spPr>
        <a:xfrm flipH="1">
          <a:off x="542925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542925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7" name="Line 29"/>
        <xdr:cNvSpPr>
          <a:spLocks/>
        </xdr:cNvSpPr>
      </xdr:nvSpPr>
      <xdr:spPr>
        <a:xfrm flipH="1">
          <a:off x="542925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8" name="Line 30"/>
        <xdr:cNvSpPr>
          <a:spLocks/>
        </xdr:cNvSpPr>
      </xdr:nvSpPr>
      <xdr:spPr>
        <a:xfrm flipH="1">
          <a:off x="8181975" y="1743075"/>
          <a:ext cx="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29" name="Line 31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30" name="Line 32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31" name="Line 33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429250" y="599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9525</xdr:rowOff>
    </xdr:from>
    <xdr:to>
      <xdr:col>12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38825" y="64008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266700</xdr:rowOff>
    </xdr:to>
    <xdr:sp>
      <xdr:nvSpPr>
        <xdr:cNvPr id="3" name="Line 3"/>
        <xdr:cNvSpPr>
          <a:spLocks/>
        </xdr:cNvSpPr>
      </xdr:nvSpPr>
      <xdr:spPr>
        <a:xfrm flipH="1">
          <a:off x="8181975" y="155257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624840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>
      <xdr:nvSpPr>
        <xdr:cNvPr id="6" name="Line 7"/>
        <xdr:cNvSpPr>
          <a:spLocks/>
        </xdr:cNvSpPr>
      </xdr:nvSpPr>
      <xdr:spPr>
        <a:xfrm flipH="1">
          <a:off x="8181975" y="2009775"/>
          <a:ext cx="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624840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>
      <xdr:nvSpPr>
        <xdr:cNvPr id="9" name="Line 10"/>
        <xdr:cNvSpPr>
          <a:spLocks/>
        </xdr:cNvSpPr>
      </xdr:nvSpPr>
      <xdr:spPr>
        <a:xfrm flipH="1">
          <a:off x="8181975" y="2009775"/>
          <a:ext cx="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624840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>
      <xdr:nvSpPr>
        <xdr:cNvPr id="12" name="Line 13"/>
        <xdr:cNvSpPr>
          <a:spLocks/>
        </xdr:cNvSpPr>
      </xdr:nvSpPr>
      <xdr:spPr>
        <a:xfrm flipH="1">
          <a:off x="8181975" y="2009775"/>
          <a:ext cx="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42925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542925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429250" y="67913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624840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18" name="Line 20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624840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21" name="Line 23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624840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6657975" y="7200900"/>
          <a:ext cx="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24" name="Line 26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5" name="Line 27"/>
        <xdr:cNvSpPr>
          <a:spLocks/>
        </xdr:cNvSpPr>
      </xdr:nvSpPr>
      <xdr:spPr>
        <a:xfrm flipH="1">
          <a:off x="542925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542925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27" name="Line 29"/>
        <xdr:cNvSpPr>
          <a:spLocks/>
        </xdr:cNvSpPr>
      </xdr:nvSpPr>
      <xdr:spPr>
        <a:xfrm flipH="1">
          <a:off x="5429250" y="719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8" name="Line 30"/>
        <xdr:cNvSpPr>
          <a:spLocks/>
        </xdr:cNvSpPr>
      </xdr:nvSpPr>
      <xdr:spPr>
        <a:xfrm flipH="1">
          <a:off x="8181975" y="1743075"/>
          <a:ext cx="0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29" name="Line 31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30" name="Line 32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>
      <xdr:nvSpPr>
        <xdr:cNvPr id="31" name="Line 33"/>
        <xdr:cNvSpPr>
          <a:spLocks/>
        </xdr:cNvSpPr>
      </xdr:nvSpPr>
      <xdr:spPr>
        <a:xfrm flipH="1">
          <a:off x="8181975" y="2505075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showZeros="0" tabSelected="1" zoomScale="75" zoomScaleNormal="75" zoomScalePageLayoutView="0" workbookViewId="0" topLeftCell="A1">
      <selection activeCell="D1" sqref="D1:G1"/>
    </sheetView>
  </sheetViews>
  <sheetFormatPr defaultColWidth="9.00390625" defaultRowHeight="13.5"/>
  <cols>
    <col min="1" max="1" width="6.50390625" style="2" customWidth="1"/>
    <col min="2" max="2" width="11.50390625" style="2" customWidth="1"/>
    <col min="3" max="3" width="7.75390625" style="2" customWidth="1"/>
    <col min="4" max="4" width="7.875" style="2" customWidth="1"/>
    <col min="5" max="16" width="5.375" style="2" customWidth="1"/>
    <col min="17" max="17" width="9.25390625" style="2" customWidth="1"/>
    <col min="18" max="18" width="2.125" style="2" customWidth="1"/>
    <col min="19" max="16384" width="9.00390625" style="2" customWidth="1"/>
  </cols>
  <sheetData>
    <row r="1" spans="1:17" s="1" customFormat="1" ht="25.5" customHeight="1">
      <c r="A1" s="186" t="s">
        <v>8</v>
      </c>
      <c r="B1" s="187"/>
      <c r="C1" s="188"/>
      <c r="D1" s="189" t="s">
        <v>64</v>
      </c>
      <c r="E1" s="190"/>
      <c r="F1" s="190"/>
      <c r="G1" s="191"/>
      <c r="H1" s="3"/>
      <c r="I1" s="138"/>
      <c r="J1" s="139"/>
      <c r="K1" s="139"/>
      <c r="L1" s="139"/>
      <c r="M1" s="139"/>
      <c r="N1" s="139"/>
      <c r="O1" s="152" t="s">
        <v>63</v>
      </c>
      <c r="P1" s="152"/>
      <c r="Q1" s="152"/>
    </row>
    <row r="2" spans="1:17" s="1" customFormat="1" ht="33" customHeight="1">
      <c r="A2" s="141" t="s">
        <v>61</v>
      </c>
      <c r="B2" s="141"/>
      <c r="C2" s="141"/>
      <c r="D2" s="140" t="s">
        <v>60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s="4" customFormat="1" ht="31.5" customHeight="1">
      <c r="A3" s="11"/>
      <c r="B3" s="11"/>
      <c r="C3" s="48" t="s">
        <v>29</v>
      </c>
      <c r="D3" s="112"/>
      <c r="E3" s="48" t="s">
        <v>27</v>
      </c>
      <c r="F3" s="151"/>
      <c r="G3" s="151"/>
      <c r="H3" s="49" t="s">
        <v>30</v>
      </c>
      <c r="I3" s="113"/>
      <c r="J3" s="48" t="s">
        <v>31</v>
      </c>
      <c r="K3" s="48"/>
      <c r="L3" s="50" t="s">
        <v>37</v>
      </c>
      <c r="M3" s="48"/>
      <c r="N3" s="118"/>
      <c r="O3" s="118"/>
      <c r="P3" s="118"/>
      <c r="Q3" s="118"/>
    </row>
    <row r="4" spans="3:17" s="7" customFormat="1" ht="31.5" customHeight="1">
      <c r="C4" s="48"/>
      <c r="D4" s="48"/>
      <c r="E4" s="48"/>
      <c r="F4" s="48"/>
      <c r="G4" s="48"/>
      <c r="H4" s="48"/>
      <c r="I4" s="48"/>
      <c r="J4" s="48"/>
      <c r="K4" s="48"/>
      <c r="L4" s="50" t="s">
        <v>38</v>
      </c>
      <c r="M4" s="48"/>
      <c r="N4" s="195"/>
      <c r="O4" s="195"/>
      <c r="P4" s="195"/>
      <c r="Q4" s="195"/>
    </row>
    <row r="5" spans="1:17" s="4" customFormat="1" ht="15" customHeight="1">
      <c r="A5" s="11"/>
      <c r="B5" s="12" t="s">
        <v>3</v>
      </c>
      <c r="C5" s="14"/>
      <c r="D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</row>
    <row r="6" spans="1:17" s="5" customFormat="1" ht="21" customHeight="1">
      <c r="A6" s="142" t="s">
        <v>9</v>
      </c>
      <c r="B6" s="143"/>
      <c r="C6" s="144"/>
      <c r="D6" s="119" t="s">
        <v>42</v>
      </c>
      <c r="E6" s="153" t="s">
        <v>4</v>
      </c>
      <c r="F6" s="154"/>
      <c r="G6" s="154"/>
      <c r="H6" s="154"/>
      <c r="I6" s="154"/>
      <c r="J6" s="154"/>
      <c r="K6" s="154"/>
      <c r="L6" s="154"/>
      <c r="M6" s="154"/>
      <c r="N6" s="155"/>
      <c r="O6" s="166" t="s">
        <v>0</v>
      </c>
      <c r="P6" s="167"/>
      <c r="Q6" s="168"/>
    </row>
    <row r="7" spans="1:17" s="6" customFormat="1" ht="39" customHeight="1">
      <c r="A7" s="145"/>
      <c r="B7" s="146"/>
      <c r="C7" s="147"/>
      <c r="D7" s="149"/>
      <c r="E7" s="169" t="s">
        <v>6</v>
      </c>
      <c r="F7" s="170"/>
      <c r="G7" s="169" t="s">
        <v>10</v>
      </c>
      <c r="H7" s="170"/>
      <c r="I7" s="169" t="s">
        <v>40</v>
      </c>
      <c r="J7" s="170"/>
      <c r="K7" s="169" t="s">
        <v>7</v>
      </c>
      <c r="L7" s="170"/>
      <c r="M7" s="169" t="s">
        <v>41</v>
      </c>
      <c r="N7" s="170"/>
      <c r="O7" s="179" t="s">
        <v>1</v>
      </c>
      <c r="P7" s="173" t="s">
        <v>2</v>
      </c>
      <c r="Q7" s="158" t="s">
        <v>0</v>
      </c>
    </row>
    <row r="8" spans="1:17" s="6" customFormat="1" ht="23.25" customHeight="1">
      <c r="A8" s="145"/>
      <c r="B8" s="146"/>
      <c r="C8" s="147"/>
      <c r="D8" s="149"/>
      <c r="E8" s="161" t="s">
        <v>1</v>
      </c>
      <c r="F8" s="163" t="s">
        <v>2</v>
      </c>
      <c r="G8" s="161" t="s">
        <v>1</v>
      </c>
      <c r="H8" s="163" t="s">
        <v>2</v>
      </c>
      <c r="I8" s="161" t="s">
        <v>1</v>
      </c>
      <c r="J8" s="163" t="s">
        <v>2</v>
      </c>
      <c r="K8" s="161" t="s">
        <v>1</v>
      </c>
      <c r="L8" s="163" t="s">
        <v>2</v>
      </c>
      <c r="M8" s="161" t="s">
        <v>1</v>
      </c>
      <c r="N8" s="163" t="s">
        <v>2</v>
      </c>
      <c r="O8" s="180"/>
      <c r="P8" s="174"/>
      <c r="Q8" s="159"/>
    </row>
    <row r="9" spans="1:17" s="6" customFormat="1" ht="31.5" customHeight="1">
      <c r="A9" s="148"/>
      <c r="B9" s="120"/>
      <c r="C9" s="117"/>
      <c r="D9" s="150"/>
      <c r="E9" s="162"/>
      <c r="F9" s="164"/>
      <c r="G9" s="162"/>
      <c r="H9" s="164"/>
      <c r="I9" s="162"/>
      <c r="J9" s="164"/>
      <c r="K9" s="162"/>
      <c r="L9" s="164"/>
      <c r="M9" s="162"/>
      <c r="N9" s="164"/>
      <c r="O9" s="181"/>
      <c r="P9" s="175"/>
      <c r="Q9" s="160"/>
    </row>
    <row r="10" spans="1:17" s="7" customFormat="1" ht="31.5" customHeight="1">
      <c r="A10" s="192" t="s">
        <v>39</v>
      </c>
      <c r="B10" s="193"/>
      <c r="C10" s="194"/>
      <c r="D10" s="15" t="s">
        <v>43</v>
      </c>
      <c r="E10" s="84"/>
      <c r="F10" s="44" t="s">
        <v>44</v>
      </c>
      <c r="G10" s="85"/>
      <c r="H10" s="45" t="s">
        <v>26</v>
      </c>
      <c r="I10" s="86"/>
      <c r="J10" s="46" t="s">
        <v>44</v>
      </c>
      <c r="K10" s="87"/>
      <c r="L10" s="47" t="s">
        <v>45</v>
      </c>
      <c r="M10" s="87"/>
      <c r="N10" s="47" t="s">
        <v>45</v>
      </c>
      <c r="O10" s="66">
        <f aca="true" t="shared" si="0" ref="O10:P19">E10+G10+I10+K10+M10</f>
        <v>0</v>
      </c>
      <c r="P10" s="67" t="s">
        <v>45</v>
      </c>
      <c r="Q10" s="68">
        <f aca="true" t="shared" si="1" ref="Q10:Q19">SUM(O10:P10)</f>
        <v>0</v>
      </c>
    </row>
    <row r="11" spans="1:17" s="7" customFormat="1" ht="31.5" customHeight="1">
      <c r="A11" s="182" t="s">
        <v>16</v>
      </c>
      <c r="B11" s="183"/>
      <c r="C11" s="43"/>
      <c r="D11" s="88"/>
      <c r="E11" s="89"/>
      <c r="F11" s="90"/>
      <c r="G11" s="91"/>
      <c r="H11" s="92"/>
      <c r="I11" s="93"/>
      <c r="J11" s="94"/>
      <c r="K11" s="95"/>
      <c r="L11" s="96"/>
      <c r="M11" s="95"/>
      <c r="N11" s="96"/>
      <c r="O11" s="69">
        <f t="shared" si="0"/>
        <v>0</v>
      </c>
      <c r="P11" s="70">
        <f t="shared" si="0"/>
        <v>0</v>
      </c>
      <c r="Q11" s="71">
        <f t="shared" si="1"/>
        <v>0</v>
      </c>
    </row>
    <row r="12" spans="1:17" s="7" customFormat="1" ht="31.5" customHeight="1">
      <c r="A12" s="184" t="s">
        <v>19</v>
      </c>
      <c r="B12" s="185"/>
      <c r="C12" s="40"/>
      <c r="D12" s="88"/>
      <c r="E12" s="97"/>
      <c r="F12" s="98"/>
      <c r="G12" s="99"/>
      <c r="H12" s="100"/>
      <c r="I12" s="101"/>
      <c r="J12" s="102"/>
      <c r="K12" s="103"/>
      <c r="L12" s="102"/>
      <c r="M12" s="103"/>
      <c r="N12" s="102"/>
      <c r="O12" s="72">
        <f t="shared" si="0"/>
        <v>0</v>
      </c>
      <c r="P12" s="73">
        <f t="shared" si="0"/>
        <v>0</v>
      </c>
      <c r="Q12" s="74">
        <f t="shared" si="1"/>
        <v>0</v>
      </c>
    </row>
    <row r="13" spans="1:17" s="7" customFormat="1" ht="31.5" customHeight="1">
      <c r="A13" s="124" t="s">
        <v>20</v>
      </c>
      <c r="B13" s="125"/>
      <c r="C13" s="41"/>
      <c r="D13" s="88"/>
      <c r="E13" s="97"/>
      <c r="F13" s="98"/>
      <c r="G13" s="99"/>
      <c r="H13" s="100"/>
      <c r="I13" s="101"/>
      <c r="J13" s="102"/>
      <c r="K13" s="103"/>
      <c r="L13" s="102"/>
      <c r="M13" s="103"/>
      <c r="N13" s="102"/>
      <c r="O13" s="72">
        <f t="shared" si="0"/>
        <v>0</v>
      </c>
      <c r="P13" s="73">
        <f t="shared" si="0"/>
        <v>0</v>
      </c>
      <c r="Q13" s="74">
        <f t="shared" si="1"/>
        <v>0</v>
      </c>
    </row>
    <row r="14" spans="1:17" s="7" customFormat="1" ht="31.5" customHeight="1">
      <c r="A14" s="124" t="s">
        <v>21</v>
      </c>
      <c r="B14" s="125"/>
      <c r="C14" s="41"/>
      <c r="D14" s="88"/>
      <c r="E14" s="97"/>
      <c r="F14" s="98"/>
      <c r="G14" s="99"/>
      <c r="H14" s="100"/>
      <c r="I14" s="101"/>
      <c r="J14" s="102"/>
      <c r="K14" s="103"/>
      <c r="L14" s="102"/>
      <c r="M14" s="103"/>
      <c r="N14" s="102"/>
      <c r="O14" s="72">
        <f t="shared" si="0"/>
        <v>0</v>
      </c>
      <c r="P14" s="73">
        <f t="shared" si="0"/>
        <v>0</v>
      </c>
      <c r="Q14" s="74">
        <f t="shared" si="1"/>
        <v>0</v>
      </c>
    </row>
    <row r="15" spans="1:17" s="7" customFormat="1" ht="31.5" customHeight="1">
      <c r="A15" s="124" t="s">
        <v>22</v>
      </c>
      <c r="B15" s="125"/>
      <c r="C15" s="41"/>
      <c r="D15" s="88"/>
      <c r="E15" s="97"/>
      <c r="F15" s="98"/>
      <c r="G15" s="99"/>
      <c r="H15" s="100"/>
      <c r="I15" s="101"/>
      <c r="J15" s="102"/>
      <c r="K15" s="103"/>
      <c r="L15" s="104"/>
      <c r="M15" s="103"/>
      <c r="N15" s="104"/>
      <c r="O15" s="72">
        <f t="shared" si="0"/>
        <v>0</v>
      </c>
      <c r="P15" s="73">
        <f t="shared" si="0"/>
        <v>0</v>
      </c>
      <c r="Q15" s="74">
        <f t="shared" si="1"/>
        <v>0</v>
      </c>
    </row>
    <row r="16" spans="1:17" s="7" customFormat="1" ht="31.5" customHeight="1">
      <c r="A16" s="124" t="s">
        <v>17</v>
      </c>
      <c r="B16" s="125"/>
      <c r="C16" s="41"/>
      <c r="D16" s="88"/>
      <c r="E16" s="105"/>
      <c r="F16" s="102"/>
      <c r="G16" s="103"/>
      <c r="H16" s="106"/>
      <c r="I16" s="107"/>
      <c r="J16" s="104"/>
      <c r="K16" s="108"/>
      <c r="L16" s="109"/>
      <c r="M16" s="108"/>
      <c r="N16" s="109"/>
      <c r="O16" s="72">
        <f t="shared" si="0"/>
        <v>0</v>
      </c>
      <c r="P16" s="73">
        <f t="shared" si="0"/>
        <v>0</v>
      </c>
      <c r="Q16" s="74">
        <f t="shared" si="1"/>
        <v>0</v>
      </c>
    </row>
    <row r="17" spans="1:17" s="7" customFormat="1" ht="31.5" customHeight="1">
      <c r="A17" s="124" t="s">
        <v>18</v>
      </c>
      <c r="B17" s="125"/>
      <c r="C17" s="41"/>
      <c r="D17" s="88"/>
      <c r="E17" s="105"/>
      <c r="F17" s="102"/>
      <c r="G17" s="103"/>
      <c r="H17" s="106"/>
      <c r="I17" s="107"/>
      <c r="J17" s="104"/>
      <c r="K17" s="108"/>
      <c r="L17" s="109"/>
      <c r="M17" s="108"/>
      <c r="N17" s="109"/>
      <c r="O17" s="72">
        <f t="shared" si="0"/>
        <v>0</v>
      </c>
      <c r="P17" s="73">
        <f t="shared" si="0"/>
        <v>0</v>
      </c>
      <c r="Q17" s="74">
        <f t="shared" si="1"/>
        <v>0</v>
      </c>
    </row>
    <row r="18" spans="1:17" s="7" customFormat="1" ht="31.5" customHeight="1">
      <c r="A18" s="124" t="s">
        <v>23</v>
      </c>
      <c r="B18" s="125"/>
      <c r="C18" s="41"/>
      <c r="D18" s="88"/>
      <c r="E18" s="105"/>
      <c r="F18" s="102"/>
      <c r="G18" s="103"/>
      <c r="H18" s="106"/>
      <c r="I18" s="107"/>
      <c r="J18" s="104"/>
      <c r="K18" s="108"/>
      <c r="L18" s="109"/>
      <c r="M18" s="108"/>
      <c r="N18" s="109"/>
      <c r="O18" s="72">
        <f t="shared" si="0"/>
        <v>0</v>
      </c>
      <c r="P18" s="73">
        <f t="shared" si="0"/>
        <v>0</v>
      </c>
      <c r="Q18" s="74">
        <f t="shared" si="1"/>
        <v>0</v>
      </c>
    </row>
    <row r="19" spans="1:17" s="7" customFormat="1" ht="31.5" customHeight="1">
      <c r="A19" s="126" t="s">
        <v>24</v>
      </c>
      <c r="B19" s="127"/>
      <c r="C19" s="42"/>
      <c r="D19" s="88"/>
      <c r="E19" s="105"/>
      <c r="F19" s="102"/>
      <c r="G19" s="103"/>
      <c r="H19" s="106"/>
      <c r="I19" s="107"/>
      <c r="J19" s="104"/>
      <c r="K19" s="108"/>
      <c r="L19" s="109"/>
      <c r="M19" s="108"/>
      <c r="N19" s="109"/>
      <c r="O19" s="72">
        <f t="shared" si="0"/>
        <v>0</v>
      </c>
      <c r="P19" s="73">
        <f t="shared" si="0"/>
        <v>0</v>
      </c>
      <c r="Q19" s="74">
        <f t="shared" si="1"/>
        <v>0</v>
      </c>
    </row>
    <row r="20" spans="1:17" s="7" customFormat="1" ht="31.5" customHeight="1">
      <c r="A20" s="121" t="s">
        <v>25</v>
      </c>
      <c r="B20" s="122"/>
      <c r="C20" s="123"/>
      <c r="D20" s="75">
        <f>COUNTIF(D10:D19,"○")</f>
        <v>0</v>
      </c>
      <c r="E20" s="76">
        <f aca="true" t="shared" si="2" ref="E20:Q20">SUM(E10:E19)</f>
        <v>0</v>
      </c>
      <c r="F20" s="77">
        <f t="shared" si="2"/>
        <v>0</v>
      </c>
      <c r="G20" s="78">
        <f t="shared" si="2"/>
        <v>0</v>
      </c>
      <c r="H20" s="79">
        <f t="shared" si="2"/>
        <v>0</v>
      </c>
      <c r="I20" s="80">
        <f t="shared" si="2"/>
        <v>0</v>
      </c>
      <c r="J20" s="81">
        <f t="shared" si="2"/>
        <v>0</v>
      </c>
      <c r="K20" s="66">
        <f t="shared" si="2"/>
        <v>0</v>
      </c>
      <c r="L20" s="82">
        <f t="shared" si="2"/>
        <v>0</v>
      </c>
      <c r="M20" s="66">
        <f t="shared" si="2"/>
        <v>0</v>
      </c>
      <c r="N20" s="82">
        <f t="shared" si="2"/>
        <v>0</v>
      </c>
      <c r="O20" s="66">
        <f t="shared" si="2"/>
        <v>0</v>
      </c>
      <c r="P20" s="67">
        <f t="shared" si="2"/>
        <v>0</v>
      </c>
      <c r="Q20" s="68">
        <f t="shared" si="2"/>
        <v>0</v>
      </c>
    </row>
    <row r="21" spans="1:17" s="7" customFormat="1" ht="31.5" customHeight="1">
      <c r="A21" s="121" t="s">
        <v>46</v>
      </c>
      <c r="B21" s="122"/>
      <c r="C21" s="123"/>
      <c r="D21" s="75">
        <f>D20</f>
        <v>0</v>
      </c>
      <c r="E21" s="176">
        <f>E20+F20</f>
        <v>0</v>
      </c>
      <c r="F21" s="177"/>
      <c r="G21" s="176">
        <f>G20+H20</f>
        <v>0</v>
      </c>
      <c r="H21" s="177"/>
      <c r="I21" s="176">
        <f>I20+J20</f>
        <v>0</v>
      </c>
      <c r="J21" s="177"/>
      <c r="K21" s="176">
        <f>K20+L20</f>
        <v>0</v>
      </c>
      <c r="L21" s="177"/>
      <c r="M21" s="176">
        <f>M20+N20</f>
        <v>0</v>
      </c>
      <c r="N21" s="177"/>
      <c r="O21" s="176">
        <f>O20+P20</f>
        <v>0</v>
      </c>
      <c r="P21" s="178"/>
      <c r="Q21" s="68">
        <f>Q20</f>
        <v>0</v>
      </c>
    </row>
    <row r="22" spans="1:17" s="7" customFormat="1" ht="8.25" customHeight="1">
      <c r="A22" s="16"/>
      <c r="B22" s="16"/>
      <c r="C22" s="17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s="9" customFormat="1" ht="24" customHeight="1">
      <c r="A23" s="129" t="s">
        <v>47</v>
      </c>
      <c r="B23" s="21" t="s">
        <v>32</v>
      </c>
      <c r="C23" s="22">
        <v>2000</v>
      </c>
      <c r="D23" s="32">
        <f>C23*D21</f>
        <v>0</v>
      </c>
      <c r="E23" s="171" t="s">
        <v>44</v>
      </c>
      <c r="F23" s="171"/>
      <c r="G23" s="171" t="s">
        <v>26</v>
      </c>
      <c r="H23" s="171"/>
      <c r="I23" s="171" t="s">
        <v>26</v>
      </c>
      <c r="J23" s="171"/>
      <c r="K23" s="171" t="s">
        <v>45</v>
      </c>
      <c r="L23" s="171"/>
      <c r="M23" s="171" t="s">
        <v>45</v>
      </c>
      <c r="N23" s="171"/>
      <c r="O23" s="172">
        <f>SUM(D23:N23)</f>
        <v>0</v>
      </c>
      <c r="P23" s="172"/>
      <c r="Q23" s="61">
        <f>+D21*C23</f>
        <v>0</v>
      </c>
    </row>
    <row r="24" spans="1:17" s="9" customFormat="1" ht="24" customHeight="1">
      <c r="A24" s="130"/>
      <c r="B24" s="23" t="s">
        <v>33</v>
      </c>
      <c r="C24" s="24">
        <v>1000</v>
      </c>
      <c r="D24" s="54" t="s">
        <v>44</v>
      </c>
      <c r="E24" s="134">
        <f>+E21*$C$24</f>
        <v>0</v>
      </c>
      <c r="F24" s="134"/>
      <c r="G24" s="134">
        <f>+G21*$C$24</f>
        <v>0</v>
      </c>
      <c r="H24" s="134"/>
      <c r="I24" s="134">
        <f>+I21*$C$24</f>
        <v>0</v>
      </c>
      <c r="J24" s="134"/>
      <c r="K24" s="134">
        <f>+K21*$C$24</f>
        <v>0</v>
      </c>
      <c r="L24" s="134"/>
      <c r="M24" s="137">
        <f>+M21*$C$24</f>
        <v>0</v>
      </c>
      <c r="N24" s="137"/>
      <c r="O24" s="157">
        <f>SUM(D24:N24)</f>
        <v>0</v>
      </c>
      <c r="P24" s="157"/>
      <c r="Q24" s="62">
        <f>+Q21*C24</f>
        <v>0</v>
      </c>
    </row>
    <row r="25" spans="1:17" s="9" customFormat="1" ht="24" customHeight="1">
      <c r="A25" s="130"/>
      <c r="B25" s="57" t="s">
        <v>34</v>
      </c>
      <c r="C25" s="58" t="s">
        <v>44</v>
      </c>
      <c r="D25" s="56">
        <f>SUM(D23:D24)</f>
        <v>0</v>
      </c>
      <c r="E25" s="132">
        <f aca="true" t="shared" si="3" ref="E25:N25">SUM(E23:E24)</f>
        <v>0</v>
      </c>
      <c r="F25" s="132">
        <f t="shared" si="3"/>
        <v>0</v>
      </c>
      <c r="G25" s="132">
        <f t="shared" si="3"/>
        <v>0</v>
      </c>
      <c r="H25" s="132">
        <f t="shared" si="3"/>
        <v>0</v>
      </c>
      <c r="I25" s="132">
        <f t="shared" si="3"/>
        <v>0</v>
      </c>
      <c r="J25" s="132">
        <f t="shared" si="3"/>
        <v>0</v>
      </c>
      <c r="K25" s="132">
        <f t="shared" si="3"/>
        <v>0</v>
      </c>
      <c r="L25" s="132">
        <f t="shared" si="3"/>
        <v>0</v>
      </c>
      <c r="M25" s="132">
        <f t="shared" si="3"/>
        <v>0</v>
      </c>
      <c r="N25" s="132">
        <f t="shared" si="3"/>
        <v>0</v>
      </c>
      <c r="O25" s="132">
        <f>SUM(D25:N25)</f>
        <v>0</v>
      </c>
      <c r="P25" s="132"/>
      <c r="Q25" s="59">
        <f>SUM(Q23:Q24)</f>
        <v>0</v>
      </c>
    </row>
    <row r="26" spans="1:17" s="9" customFormat="1" ht="24" customHeight="1">
      <c r="A26" s="131"/>
      <c r="B26" s="26" t="s">
        <v>5</v>
      </c>
      <c r="C26" s="27">
        <v>750</v>
      </c>
      <c r="D26" s="55" t="s">
        <v>44</v>
      </c>
      <c r="E26" s="165" t="s">
        <v>48</v>
      </c>
      <c r="F26" s="165"/>
      <c r="G26" s="156">
        <f>C26*G21</f>
        <v>0</v>
      </c>
      <c r="H26" s="156"/>
      <c r="I26" s="165" t="s">
        <v>48</v>
      </c>
      <c r="J26" s="165"/>
      <c r="K26" s="165" t="s">
        <v>48</v>
      </c>
      <c r="L26" s="165"/>
      <c r="M26" s="156">
        <f>C26*M21</f>
        <v>0</v>
      </c>
      <c r="N26" s="156"/>
      <c r="O26" s="132">
        <f>SUM(D26:N26)</f>
        <v>0</v>
      </c>
      <c r="P26" s="132"/>
      <c r="Q26" s="63">
        <f>+(G21+M21)*C26</f>
        <v>0</v>
      </c>
    </row>
    <row r="27" spans="1:17" s="9" customFormat="1" ht="24" customHeight="1">
      <c r="A27" s="121" t="s">
        <v>35</v>
      </c>
      <c r="B27" s="122"/>
      <c r="C27" s="123"/>
      <c r="D27" s="56">
        <f>SUM(D25:D26)</f>
        <v>0</v>
      </c>
      <c r="E27" s="132">
        <f aca="true" t="shared" si="4" ref="E27:N27">SUM(E25:E26)</f>
        <v>0</v>
      </c>
      <c r="F27" s="132">
        <f t="shared" si="4"/>
        <v>0</v>
      </c>
      <c r="G27" s="132">
        <f t="shared" si="4"/>
        <v>0</v>
      </c>
      <c r="H27" s="132">
        <f t="shared" si="4"/>
        <v>0</v>
      </c>
      <c r="I27" s="132">
        <f t="shared" si="4"/>
        <v>0</v>
      </c>
      <c r="J27" s="132">
        <f t="shared" si="4"/>
        <v>0</v>
      </c>
      <c r="K27" s="132">
        <f t="shared" si="4"/>
        <v>0</v>
      </c>
      <c r="L27" s="132">
        <f t="shared" si="4"/>
        <v>0</v>
      </c>
      <c r="M27" s="132">
        <f t="shared" si="4"/>
        <v>0</v>
      </c>
      <c r="N27" s="132">
        <f t="shared" si="4"/>
        <v>0</v>
      </c>
      <c r="O27" s="132">
        <f>SUM(D27:N27)</f>
        <v>0</v>
      </c>
      <c r="P27" s="132"/>
      <c r="Q27" s="59">
        <f>SUM(Q25:Q26)</f>
        <v>0</v>
      </c>
    </row>
    <row r="28" spans="1:17" s="10" customFormat="1" ht="9.75" customHeight="1">
      <c r="A28" s="28"/>
      <c r="B28" s="28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9" customFormat="1" ht="24" customHeight="1">
      <c r="A29" s="129" t="s">
        <v>36</v>
      </c>
      <c r="B29" s="21" t="s">
        <v>11</v>
      </c>
      <c r="C29" s="114">
        <v>5000</v>
      </c>
      <c r="D29" s="32">
        <f>C29*1</f>
        <v>5000</v>
      </c>
      <c r="E29" s="171" t="s">
        <v>44</v>
      </c>
      <c r="F29" s="171"/>
      <c r="G29" s="171" t="s">
        <v>26</v>
      </c>
      <c r="H29" s="171"/>
      <c r="I29" s="171" t="s">
        <v>26</v>
      </c>
      <c r="J29" s="171"/>
      <c r="K29" s="171" t="s">
        <v>45</v>
      </c>
      <c r="L29" s="171"/>
      <c r="M29" s="171" t="s">
        <v>45</v>
      </c>
      <c r="N29" s="171"/>
      <c r="O29" s="172">
        <f>SUM(D29:N29)</f>
        <v>5000</v>
      </c>
      <c r="P29" s="172"/>
      <c r="Q29" s="61">
        <f>+C29*1</f>
        <v>5000</v>
      </c>
    </row>
    <row r="30" spans="1:17" s="9" customFormat="1" ht="24" customHeight="1">
      <c r="A30" s="130"/>
      <c r="B30" s="33" t="s">
        <v>12</v>
      </c>
      <c r="C30" s="115">
        <v>3000</v>
      </c>
      <c r="D30" s="34">
        <f>C30*D21</f>
        <v>0</v>
      </c>
      <c r="E30" s="133" t="s">
        <v>44</v>
      </c>
      <c r="F30" s="133"/>
      <c r="G30" s="133" t="s">
        <v>26</v>
      </c>
      <c r="H30" s="133"/>
      <c r="I30" s="133" t="s">
        <v>26</v>
      </c>
      <c r="J30" s="133"/>
      <c r="K30" s="133" t="s">
        <v>45</v>
      </c>
      <c r="L30" s="133"/>
      <c r="M30" s="133" t="s">
        <v>45</v>
      </c>
      <c r="N30" s="133"/>
      <c r="O30" s="128">
        <f>SUM(D30:N30)</f>
        <v>0</v>
      </c>
      <c r="P30" s="128"/>
      <c r="Q30" s="64">
        <f>+D21*C30</f>
        <v>0</v>
      </c>
    </row>
    <row r="31" spans="1:17" s="9" customFormat="1" ht="24" customHeight="1">
      <c r="A31" s="130"/>
      <c r="B31" s="33" t="s">
        <v>13</v>
      </c>
      <c r="C31" s="115">
        <v>800</v>
      </c>
      <c r="D31" s="83" t="s">
        <v>44</v>
      </c>
      <c r="E31" s="136">
        <f>+E21*$C$31</f>
        <v>0</v>
      </c>
      <c r="F31" s="136"/>
      <c r="G31" s="136">
        <f>+G21*$C$31</f>
        <v>0</v>
      </c>
      <c r="H31" s="136"/>
      <c r="I31" s="136">
        <f>+I21*$C$31</f>
        <v>0</v>
      </c>
      <c r="J31" s="136"/>
      <c r="K31" s="136">
        <f>+K21*$C$31</f>
        <v>0</v>
      </c>
      <c r="L31" s="136"/>
      <c r="M31" s="136">
        <f>+M21*$C$31</f>
        <v>0</v>
      </c>
      <c r="N31" s="136"/>
      <c r="O31" s="128">
        <f>SUM(D31:N31)</f>
        <v>0</v>
      </c>
      <c r="P31" s="128"/>
      <c r="Q31" s="64">
        <f>+Q21*C31</f>
        <v>0</v>
      </c>
    </row>
    <row r="32" spans="1:17" s="9" customFormat="1" ht="24" customHeight="1">
      <c r="A32" s="131"/>
      <c r="B32" s="35"/>
      <c r="C32" s="116"/>
      <c r="D32" s="25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57"/>
      <c r="P32" s="157"/>
      <c r="Q32" s="65"/>
    </row>
    <row r="33" spans="1:17" s="9" customFormat="1" ht="24" customHeight="1">
      <c r="A33" s="121" t="s">
        <v>14</v>
      </c>
      <c r="B33" s="122"/>
      <c r="C33" s="123"/>
      <c r="D33" s="60">
        <f>SUM(D29:D32)</f>
        <v>5000</v>
      </c>
      <c r="E33" s="135">
        <f aca="true" t="shared" si="5" ref="E33:P33">SUM(E29:E32)</f>
        <v>0</v>
      </c>
      <c r="F33" s="135">
        <f t="shared" si="5"/>
        <v>0</v>
      </c>
      <c r="G33" s="135">
        <f t="shared" si="5"/>
        <v>0</v>
      </c>
      <c r="H33" s="135">
        <f t="shared" si="5"/>
        <v>0</v>
      </c>
      <c r="I33" s="135">
        <f t="shared" si="5"/>
        <v>0</v>
      </c>
      <c r="J33" s="135">
        <f t="shared" si="5"/>
        <v>0</v>
      </c>
      <c r="K33" s="135">
        <f t="shared" si="5"/>
        <v>0</v>
      </c>
      <c r="L33" s="135">
        <f t="shared" si="5"/>
        <v>0</v>
      </c>
      <c r="M33" s="135">
        <f t="shared" si="5"/>
        <v>0</v>
      </c>
      <c r="N33" s="135">
        <f t="shared" si="5"/>
        <v>0</v>
      </c>
      <c r="O33" s="135">
        <f>SUM(D33:N33)</f>
        <v>5000</v>
      </c>
      <c r="P33" s="135">
        <f t="shared" si="5"/>
        <v>0</v>
      </c>
      <c r="Q33" s="59">
        <f>SUM(Q29:Q32)</f>
        <v>5000</v>
      </c>
    </row>
    <row r="34" spans="1:17" s="10" customFormat="1" ht="14.25" customHeight="1">
      <c r="A34" s="36"/>
      <c r="B34" s="36"/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s="9" customFormat="1" ht="24" customHeight="1">
      <c r="A35" s="121" t="s">
        <v>15</v>
      </c>
      <c r="B35" s="122"/>
      <c r="C35" s="123"/>
      <c r="D35" s="56">
        <f>+D27+D33</f>
        <v>5000</v>
      </c>
      <c r="E35" s="132">
        <f aca="true" t="shared" si="6" ref="E35:P35">+E27+E33</f>
        <v>0</v>
      </c>
      <c r="F35" s="132">
        <f t="shared" si="6"/>
        <v>0</v>
      </c>
      <c r="G35" s="132">
        <f t="shared" si="6"/>
        <v>0</v>
      </c>
      <c r="H35" s="132">
        <f t="shared" si="6"/>
        <v>0</v>
      </c>
      <c r="I35" s="132">
        <f t="shared" si="6"/>
        <v>0</v>
      </c>
      <c r="J35" s="132">
        <f t="shared" si="6"/>
        <v>0</v>
      </c>
      <c r="K35" s="132">
        <f t="shared" si="6"/>
        <v>0</v>
      </c>
      <c r="L35" s="132">
        <f t="shared" si="6"/>
        <v>0</v>
      </c>
      <c r="M35" s="132">
        <f t="shared" si="6"/>
        <v>0</v>
      </c>
      <c r="N35" s="132">
        <f t="shared" si="6"/>
        <v>0</v>
      </c>
      <c r="O35" s="132">
        <f t="shared" si="6"/>
        <v>5000</v>
      </c>
      <c r="P35" s="132">
        <f t="shared" si="6"/>
        <v>0</v>
      </c>
      <c r="Q35" s="59">
        <f>+Q27+Q33</f>
        <v>5000</v>
      </c>
    </row>
    <row r="36" spans="1:17" s="8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40" ht="26.25" customHeight="1">
      <c r="D40" s="110" t="s">
        <v>49</v>
      </c>
    </row>
  </sheetData>
  <sheetProtection/>
  <mergeCells count="120">
    <mergeCell ref="A35:C35"/>
    <mergeCell ref="A33:C33"/>
    <mergeCell ref="A16:B16"/>
    <mergeCell ref="A17:B17"/>
    <mergeCell ref="A18:B18"/>
    <mergeCell ref="A19:B19"/>
    <mergeCell ref="A20:C20"/>
    <mergeCell ref="A21:C21"/>
    <mergeCell ref="A29:A32"/>
    <mergeCell ref="I1:N1"/>
    <mergeCell ref="D2:Q2"/>
    <mergeCell ref="A2:C2"/>
    <mergeCell ref="A6:C9"/>
    <mergeCell ref="N4:Q4"/>
    <mergeCell ref="D6:D9"/>
    <mergeCell ref="A13:B13"/>
    <mergeCell ref="O31:P31"/>
    <mergeCell ref="A27:C27"/>
    <mergeCell ref="E33:F33"/>
    <mergeCell ref="G33:H33"/>
    <mergeCell ref="E35:F35"/>
    <mergeCell ref="G35:H35"/>
    <mergeCell ref="E32:F32"/>
    <mergeCell ref="G32:H32"/>
    <mergeCell ref="O1:Q1"/>
    <mergeCell ref="E6:N6"/>
    <mergeCell ref="N3:Q3"/>
    <mergeCell ref="M31:N31"/>
    <mergeCell ref="E27:F27"/>
    <mergeCell ref="G27:H27"/>
    <mergeCell ref="I27:J27"/>
    <mergeCell ref="K27:L27"/>
    <mergeCell ref="E31:F31"/>
    <mergeCell ref="G31:H31"/>
    <mergeCell ref="I31:J31"/>
    <mergeCell ref="K31:L31"/>
    <mergeCell ref="I35:J35"/>
    <mergeCell ref="K35:L35"/>
    <mergeCell ref="M33:N33"/>
    <mergeCell ref="O33:P33"/>
    <mergeCell ref="M35:N35"/>
    <mergeCell ref="O35:P35"/>
    <mergeCell ref="I33:J33"/>
    <mergeCell ref="K33:L33"/>
    <mergeCell ref="I32:J32"/>
    <mergeCell ref="K32:L32"/>
    <mergeCell ref="M26:N26"/>
    <mergeCell ref="O26:P26"/>
    <mergeCell ref="M27:N27"/>
    <mergeCell ref="O27:P27"/>
    <mergeCell ref="M32:N32"/>
    <mergeCell ref="O32:P32"/>
    <mergeCell ref="I26:J26"/>
    <mergeCell ref="K26:L26"/>
    <mergeCell ref="O6:Q6"/>
    <mergeCell ref="E7:F7"/>
    <mergeCell ref="G7:H7"/>
    <mergeCell ref="I7:J7"/>
    <mergeCell ref="K7:L7"/>
    <mergeCell ref="M7:N7"/>
    <mergeCell ref="Q7:Q9"/>
    <mergeCell ref="G8:G9"/>
    <mergeCell ref="F8:F9"/>
    <mergeCell ref="L8:L9"/>
    <mergeCell ref="M30:N30"/>
    <mergeCell ref="O30:P30"/>
    <mergeCell ref="E30:F30"/>
    <mergeCell ref="G30:H30"/>
    <mergeCell ref="I30:J30"/>
    <mergeCell ref="K30:L30"/>
    <mergeCell ref="E26:F26"/>
    <mergeCell ref="O25:P25"/>
    <mergeCell ref="E29:F29"/>
    <mergeCell ref="G29:H29"/>
    <mergeCell ref="I29:J29"/>
    <mergeCell ref="K29:L29"/>
    <mergeCell ref="M29:N29"/>
    <mergeCell ref="O29:P29"/>
    <mergeCell ref="E25:F25"/>
    <mergeCell ref="G25:H25"/>
    <mergeCell ref="G26:H26"/>
    <mergeCell ref="M24:N24"/>
    <mergeCell ref="O24:P24"/>
    <mergeCell ref="P7:P9"/>
    <mergeCell ref="M8:M9"/>
    <mergeCell ref="N8:N9"/>
    <mergeCell ref="M23:N23"/>
    <mergeCell ref="O23:P23"/>
    <mergeCell ref="M25:N25"/>
    <mergeCell ref="G24:H24"/>
    <mergeCell ref="A14:B14"/>
    <mergeCell ref="E8:E9"/>
    <mergeCell ref="I25:J25"/>
    <mergeCell ref="K25:L25"/>
    <mergeCell ref="A23:A26"/>
    <mergeCell ref="E24:F24"/>
    <mergeCell ref="I24:J24"/>
    <mergeCell ref="K24:L24"/>
    <mergeCell ref="M21:N21"/>
    <mergeCell ref="A1:C1"/>
    <mergeCell ref="D1:G1"/>
    <mergeCell ref="E21:F21"/>
    <mergeCell ref="G21:H21"/>
    <mergeCell ref="A10:C10"/>
    <mergeCell ref="H8:H9"/>
    <mergeCell ref="F3:G3"/>
    <mergeCell ref="E23:F23"/>
    <mergeCell ref="G23:H23"/>
    <mergeCell ref="I23:J23"/>
    <mergeCell ref="K23:L23"/>
    <mergeCell ref="A11:B11"/>
    <mergeCell ref="A12:B12"/>
    <mergeCell ref="O21:P21"/>
    <mergeCell ref="O7:O9"/>
    <mergeCell ref="A15:B15"/>
    <mergeCell ref="K8:K9"/>
    <mergeCell ref="I8:I9"/>
    <mergeCell ref="J8:J9"/>
    <mergeCell ref="I21:J21"/>
    <mergeCell ref="K21:L21"/>
  </mergeCells>
  <dataValidations count="1">
    <dataValidation type="list" allowBlank="1" showInputMessage="1" showErrorMessage="1" sqref="D11:D19">
      <formula1>$D$40:$D$41</formula1>
    </dataValidation>
  </dataValidations>
  <printOptions horizontalCentered="1" verticalCentered="1"/>
  <pageMargins left="0.15748031496062992" right="0" top="0.4724409448818898" bottom="0" header="0.15748031496062992" footer="0.118110236220472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showZeros="0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4" sqref="T4"/>
    </sheetView>
  </sheetViews>
  <sheetFormatPr defaultColWidth="9.00390625" defaultRowHeight="13.5"/>
  <cols>
    <col min="1" max="1" width="6.50390625" style="2" customWidth="1"/>
    <col min="2" max="2" width="11.50390625" style="2" customWidth="1"/>
    <col min="3" max="3" width="7.75390625" style="2" customWidth="1"/>
    <col min="4" max="4" width="7.875" style="2" customWidth="1"/>
    <col min="5" max="16" width="5.375" style="2" customWidth="1"/>
    <col min="17" max="17" width="9.25390625" style="2" customWidth="1"/>
    <col min="18" max="18" width="2.125" style="2" customWidth="1"/>
    <col min="19" max="16384" width="9.00390625" style="2" customWidth="1"/>
  </cols>
  <sheetData>
    <row r="1" spans="1:17" s="1" customFormat="1" ht="25.5" customHeight="1">
      <c r="A1" s="186" t="s">
        <v>8</v>
      </c>
      <c r="B1" s="187"/>
      <c r="C1" s="188"/>
      <c r="D1" s="189" t="s">
        <v>62</v>
      </c>
      <c r="E1" s="190"/>
      <c r="F1" s="190"/>
      <c r="G1" s="191"/>
      <c r="H1" s="3"/>
      <c r="I1" s="138"/>
      <c r="J1" s="139"/>
      <c r="K1" s="139"/>
      <c r="L1" s="139"/>
      <c r="M1" s="139"/>
      <c r="N1" s="139"/>
      <c r="O1" s="152" t="s">
        <v>63</v>
      </c>
      <c r="P1" s="152"/>
      <c r="Q1" s="152"/>
    </row>
    <row r="2" spans="1:17" s="1" customFormat="1" ht="33" customHeight="1">
      <c r="A2" s="141" t="s">
        <v>61</v>
      </c>
      <c r="B2" s="141"/>
      <c r="C2" s="141"/>
      <c r="D2" s="140" t="s">
        <v>28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s="4" customFormat="1" ht="31.5" customHeight="1">
      <c r="A3" s="11"/>
      <c r="B3" s="11"/>
      <c r="C3" s="48" t="s">
        <v>50</v>
      </c>
      <c r="D3" s="112" t="s">
        <v>58</v>
      </c>
      <c r="E3" s="48" t="s">
        <v>27</v>
      </c>
      <c r="F3" s="151" t="s">
        <v>58</v>
      </c>
      <c r="G3" s="151"/>
      <c r="H3" s="49" t="s">
        <v>30</v>
      </c>
      <c r="I3" s="113" t="s">
        <v>58</v>
      </c>
      <c r="J3" s="48" t="s">
        <v>31</v>
      </c>
      <c r="K3" s="48"/>
      <c r="L3" s="50" t="s">
        <v>37</v>
      </c>
      <c r="M3" s="48"/>
      <c r="N3" s="118" t="s">
        <v>59</v>
      </c>
      <c r="O3" s="118"/>
      <c r="P3" s="118"/>
      <c r="Q3" s="118"/>
    </row>
    <row r="4" spans="3:17" s="7" customFormat="1" ht="31.5" customHeight="1">
      <c r="C4" s="48"/>
      <c r="D4" s="48"/>
      <c r="E4" s="48"/>
      <c r="F4" s="48"/>
      <c r="G4" s="48"/>
      <c r="H4" s="48"/>
      <c r="I4" s="48"/>
      <c r="J4" s="48"/>
      <c r="K4" s="48"/>
      <c r="L4" s="50" t="s">
        <v>38</v>
      </c>
      <c r="M4" s="48"/>
      <c r="N4" s="118" t="s">
        <v>59</v>
      </c>
      <c r="O4" s="118"/>
      <c r="P4" s="118"/>
      <c r="Q4" s="118"/>
    </row>
    <row r="5" spans="1:17" s="4" customFormat="1" ht="15" customHeight="1">
      <c r="A5" s="11"/>
      <c r="B5" s="12" t="s">
        <v>3</v>
      </c>
      <c r="C5" s="14"/>
      <c r="D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</row>
    <row r="6" spans="1:17" s="5" customFormat="1" ht="21" customHeight="1">
      <c r="A6" s="142" t="s">
        <v>9</v>
      </c>
      <c r="B6" s="143"/>
      <c r="C6" s="144"/>
      <c r="D6" s="119" t="s">
        <v>42</v>
      </c>
      <c r="E6" s="153" t="s">
        <v>4</v>
      </c>
      <c r="F6" s="154"/>
      <c r="G6" s="154"/>
      <c r="H6" s="154"/>
      <c r="I6" s="154"/>
      <c r="J6" s="154"/>
      <c r="K6" s="154"/>
      <c r="L6" s="154"/>
      <c r="M6" s="154"/>
      <c r="N6" s="155"/>
      <c r="O6" s="166" t="s">
        <v>0</v>
      </c>
      <c r="P6" s="167"/>
      <c r="Q6" s="168"/>
    </row>
    <row r="7" spans="1:17" s="6" customFormat="1" ht="39" customHeight="1">
      <c r="A7" s="145"/>
      <c r="B7" s="146"/>
      <c r="C7" s="147"/>
      <c r="D7" s="149"/>
      <c r="E7" s="169" t="s">
        <v>6</v>
      </c>
      <c r="F7" s="170"/>
      <c r="G7" s="169" t="s">
        <v>51</v>
      </c>
      <c r="H7" s="170"/>
      <c r="I7" s="169" t="s">
        <v>40</v>
      </c>
      <c r="J7" s="170"/>
      <c r="K7" s="169" t="s">
        <v>7</v>
      </c>
      <c r="L7" s="170"/>
      <c r="M7" s="169" t="s">
        <v>41</v>
      </c>
      <c r="N7" s="170"/>
      <c r="O7" s="179" t="s">
        <v>1</v>
      </c>
      <c r="P7" s="173" t="s">
        <v>2</v>
      </c>
      <c r="Q7" s="158" t="s">
        <v>0</v>
      </c>
    </row>
    <row r="8" spans="1:17" s="6" customFormat="1" ht="23.25" customHeight="1">
      <c r="A8" s="145"/>
      <c r="B8" s="146"/>
      <c r="C8" s="147"/>
      <c r="D8" s="149"/>
      <c r="E8" s="161" t="s">
        <v>1</v>
      </c>
      <c r="F8" s="163" t="s">
        <v>2</v>
      </c>
      <c r="G8" s="161" t="s">
        <v>1</v>
      </c>
      <c r="H8" s="163" t="s">
        <v>2</v>
      </c>
      <c r="I8" s="161" t="s">
        <v>1</v>
      </c>
      <c r="J8" s="163" t="s">
        <v>2</v>
      </c>
      <c r="K8" s="161" t="s">
        <v>1</v>
      </c>
      <c r="L8" s="163" t="s">
        <v>2</v>
      </c>
      <c r="M8" s="161" t="s">
        <v>1</v>
      </c>
      <c r="N8" s="163" t="s">
        <v>2</v>
      </c>
      <c r="O8" s="180"/>
      <c r="P8" s="174"/>
      <c r="Q8" s="159"/>
    </row>
    <row r="9" spans="1:17" s="6" customFormat="1" ht="31.5" customHeight="1">
      <c r="A9" s="148"/>
      <c r="B9" s="120"/>
      <c r="C9" s="117"/>
      <c r="D9" s="150"/>
      <c r="E9" s="162"/>
      <c r="F9" s="164"/>
      <c r="G9" s="162"/>
      <c r="H9" s="164"/>
      <c r="I9" s="162"/>
      <c r="J9" s="164"/>
      <c r="K9" s="162"/>
      <c r="L9" s="164"/>
      <c r="M9" s="162"/>
      <c r="N9" s="164"/>
      <c r="O9" s="181"/>
      <c r="P9" s="175"/>
      <c r="Q9" s="160"/>
    </row>
    <row r="10" spans="1:17" s="7" customFormat="1" ht="31.5" customHeight="1">
      <c r="A10" s="192" t="s">
        <v>39</v>
      </c>
      <c r="B10" s="193"/>
      <c r="C10" s="194"/>
      <c r="D10" s="15" t="s">
        <v>52</v>
      </c>
      <c r="E10" s="84">
        <v>25</v>
      </c>
      <c r="F10" s="44" t="s">
        <v>52</v>
      </c>
      <c r="G10" s="85"/>
      <c r="H10" s="45" t="s">
        <v>52</v>
      </c>
      <c r="I10" s="86"/>
      <c r="J10" s="46" t="s">
        <v>52</v>
      </c>
      <c r="K10" s="87"/>
      <c r="L10" s="47" t="s">
        <v>52</v>
      </c>
      <c r="M10" s="87"/>
      <c r="N10" s="47" t="s">
        <v>52</v>
      </c>
      <c r="O10" s="66">
        <f aca="true" t="shared" si="0" ref="O10:O19">E10+G10+I10+K10+M10</f>
        <v>25</v>
      </c>
      <c r="P10" s="67" t="s">
        <v>52</v>
      </c>
      <c r="Q10" s="68">
        <f aca="true" t="shared" si="1" ref="Q10:Q19">SUM(O10:P10)</f>
        <v>25</v>
      </c>
    </row>
    <row r="11" spans="1:17" s="7" customFormat="1" ht="31.5" customHeight="1">
      <c r="A11" s="182" t="s">
        <v>16</v>
      </c>
      <c r="B11" s="183"/>
      <c r="C11" s="43"/>
      <c r="D11" s="88" t="s">
        <v>57</v>
      </c>
      <c r="E11" s="89">
        <v>4</v>
      </c>
      <c r="F11" s="90">
        <v>7</v>
      </c>
      <c r="G11" s="91">
        <v>1</v>
      </c>
      <c r="H11" s="92"/>
      <c r="I11" s="93"/>
      <c r="J11" s="94"/>
      <c r="K11" s="95"/>
      <c r="L11" s="96"/>
      <c r="M11" s="95"/>
      <c r="N11" s="96"/>
      <c r="O11" s="69">
        <f t="shared" si="0"/>
        <v>5</v>
      </c>
      <c r="P11" s="70">
        <f aca="true" t="shared" si="2" ref="P11:P19">F11+H11+J11+L11+N11</f>
        <v>7</v>
      </c>
      <c r="Q11" s="71">
        <f t="shared" si="1"/>
        <v>12</v>
      </c>
    </row>
    <row r="12" spans="1:17" s="7" customFormat="1" ht="31.5" customHeight="1">
      <c r="A12" s="184" t="s">
        <v>19</v>
      </c>
      <c r="B12" s="185"/>
      <c r="C12" s="40"/>
      <c r="D12" s="88"/>
      <c r="E12" s="97"/>
      <c r="F12" s="98"/>
      <c r="G12" s="99"/>
      <c r="H12" s="100"/>
      <c r="I12" s="101"/>
      <c r="J12" s="102"/>
      <c r="K12" s="103"/>
      <c r="L12" s="102"/>
      <c r="M12" s="103"/>
      <c r="N12" s="102"/>
      <c r="O12" s="72">
        <f t="shared" si="0"/>
        <v>0</v>
      </c>
      <c r="P12" s="73">
        <f t="shared" si="2"/>
        <v>0</v>
      </c>
      <c r="Q12" s="74">
        <f t="shared" si="1"/>
        <v>0</v>
      </c>
    </row>
    <row r="13" spans="1:17" s="7" customFormat="1" ht="31.5" customHeight="1">
      <c r="A13" s="124" t="s">
        <v>20</v>
      </c>
      <c r="B13" s="125"/>
      <c r="C13" s="41"/>
      <c r="D13" s="88" t="s">
        <v>57</v>
      </c>
      <c r="E13" s="97">
        <v>4</v>
      </c>
      <c r="F13" s="98">
        <v>15</v>
      </c>
      <c r="G13" s="99"/>
      <c r="H13" s="100">
        <v>1</v>
      </c>
      <c r="I13" s="101">
        <v>1</v>
      </c>
      <c r="J13" s="102"/>
      <c r="K13" s="103"/>
      <c r="L13" s="102"/>
      <c r="M13" s="103"/>
      <c r="N13" s="102"/>
      <c r="O13" s="72">
        <f t="shared" si="0"/>
        <v>5</v>
      </c>
      <c r="P13" s="73">
        <f t="shared" si="2"/>
        <v>16</v>
      </c>
      <c r="Q13" s="74">
        <f t="shared" si="1"/>
        <v>21</v>
      </c>
    </row>
    <row r="14" spans="1:17" s="7" customFormat="1" ht="31.5" customHeight="1">
      <c r="A14" s="124" t="s">
        <v>21</v>
      </c>
      <c r="B14" s="125"/>
      <c r="C14" s="41"/>
      <c r="D14" s="88"/>
      <c r="E14" s="97"/>
      <c r="F14" s="98"/>
      <c r="G14" s="99"/>
      <c r="H14" s="100"/>
      <c r="I14" s="101"/>
      <c r="J14" s="102"/>
      <c r="K14" s="103"/>
      <c r="L14" s="102"/>
      <c r="M14" s="103"/>
      <c r="N14" s="102"/>
      <c r="O14" s="72">
        <f t="shared" si="0"/>
        <v>0</v>
      </c>
      <c r="P14" s="73">
        <f t="shared" si="2"/>
        <v>0</v>
      </c>
      <c r="Q14" s="74">
        <f t="shared" si="1"/>
        <v>0</v>
      </c>
    </row>
    <row r="15" spans="1:17" s="7" customFormat="1" ht="31.5" customHeight="1">
      <c r="A15" s="124" t="s">
        <v>22</v>
      </c>
      <c r="B15" s="125"/>
      <c r="C15" s="41"/>
      <c r="D15" s="88"/>
      <c r="E15" s="97"/>
      <c r="F15" s="98"/>
      <c r="G15" s="99"/>
      <c r="H15" s="100"/>
      <c r="I15" s="101"/>
      <c r="J15" s="102"/>
      <c r="K15" s="103"/>
      <c r="L15" s="104"/>
      <c r="M15" s="103"/>
      <c r="N15" s="104"/>
      <c r="O15" s="72">
        <f t="shared" si="0"/>
        <v>0</v>
      </c>
      <c r="P15" s="73">
        <f t="shared" si="2"/>
        <v>0</v>
      </c>
      <c r="Q15" s="74">
        <f t="shared" si="1"/>
        <v>0</v>
      </c>
    </row>
    <row r="16" spans="1:17" s="7" customFormat="1" ht="31.5" customHeight="1">
      <c r="A16" s="124" t="s">
        <v>17</v>
      </c>
      <c r="B16" s="125"/>
      <c r="C16" s="41"/>
      <c r="D16" s="88" t="s">
        <v>57</v>
      </c>
      <c r="E16" s="97">
        <v>3</v>
      </c>
      <c r="F16" s="98">
        <v>14</v>
      </c>
      <c r="G16" s="103"/>
      <c r="H16" s="106"/>
      <c r="I16" s="107"/>
      <c r="J16" s="104"/>
      <c r="K16" s="108"/>
      <c r="L16" s="109">
        <v>1</v>
      </c>
      <c r="M16" s="108"/>
      <c r="N16" s="109">
        <v>1</v>
      </c>
      <c r="O16" s="72">
        <f t="shared" si="0"/>
        <v>3</v>
      </c>
      <c r="P16" s="73">
        <f t="shared" si="2"/>
        <v>16</v>
      </c>
      <c r="Q16" s="74">
        <f t="shared" si="1"/>
        <v>19</v>
      </c>
    </row>
    <row r="17" spans="1:17" s="7" customFormat="1" ht="31.5" customHeight="1">
      <c r="A17" s="124" t="s">
        <v>53</v>
      </c>
      <c r="B17" s="125"/>
      <c r="C17" s="41"/>
      <c r="D17" s="88"/>
      <c r="E17" s="105"/>
      <c r="F17" s="102"/>
      <c r="G17" s="103"/>
      <c r="H17" s="106"/>
      <c r="I17" s="107"/>
      <c r="J17" s="104"/>
      <c r="K17" s="108"/>
      <c r="L17" s="109"/>
      <c r="M17" s="108"/>
      <c r="N17" s="109"/>
      <c r="O17" s="72">
        <f t="shared" si="0"/>
        <v>0</v>
      </c>
      <c r="P17" s="73">
        <f t="shared" si="2"/>
        <v>0</v>
      </c>
      <c r="Q17" s="74">
        <f t="shared" si="1"/>
        <v>0</v>
      </c>
    </row>
    <row r="18" spans="1:17" s="7" customFormat="1" ht="31.5" customHeight="1">
      <c r="A18" s="124" t="s">
        <v>23</v>
      </c>
      <c r="B18" s="125"/>
      <c r="C18" s="41"/>
      <c r="D18" s="88" t="s">
        <v>57</v>
      </c>
      <c r="E18" s="105">
        <v>2</v>
      </c>
      <c r="F18" s="102">
        <v>15</v>
      </c>
      <c r="G18" s="103"/>
      <c r="H18" s="106"/>
      <c r="I18" s="107"/>
      <c r="J18" s="104"/>
      <c r="K18" s="108"/>
      <c r="L18" s="109"/>
      <c r="M18" s="108"/>
      <c r="N18" s="109"/>
      <c r="O18" s="72">
        <f t="shared" si="0"/>
        <v>2</v>
      </c>
      <c r="P18" s="73">
        <f t="shared" si="2"/>
        <v>15</v>
      </c>
      <c r="Q18" s="74">
        <f t="shared" si="1"/>
        <v>17</v>
      </c>
    </row>
    <row r="19" spans="1:17" s="7" customFormat="1" ht="31.5" customHeight="1">
      <c r="A19" s="126" t="s">
        <v>24</v>
      </c>
      <c r="B19" s="127"/>
      <c r="C19" s="42"/>
      <c r="D19" s="88" t="s">
        <v>57</v>
      </c>
      <c r="E19" s="105">
        <v>1</v>
      </c>
      <c r="F19" s="102">
        <v>26</v>
      </c>
      <c r="G19" s="103"/>
      <c r="H19" s="106"/>
      <c r="I19" s="107"/>
      <c r="J19" s="104"/>
      <c r="K19" s="108"/>
      <c r="L19" s="109"/>
      <c r="M19" s="108"/>
      <c r="N19" s="109"/>
      <c r="O19" s="72">
        <f t="shared" si="0"/>
        <v>1</v>
      </c>
      <c r="P19" s="73">
        <f t="shared" si="2"/>
        <v>26</v>
      </c>
      <c r="Q19" s="74">
        <f t="shared" si="1"/>
        <v>27</v>
      </c>
    </row>
    <row r="20" spans="1:17" s="7" customFormat="1" ht="31.5" customHeight="1">
      <c r="A20" s="121" t="s">
        <v>25</v>
      </c>
      <c r="B20" s="122"/>
      <c r="C20" s="123"/>
      <c r="D20" s="75">
        <f>COUNTIF(D10:D19,"○")</f>
        <v>5</v>
      </c>
      <c r="E20" s="76">
        <f aca="true" t="shared" si="3" ref="E20:Q20">SUM(E10:E19)</f>
        <v>39</v>
      </c>
      <c r="F20" s="77">
        <f t="shared" si="3"/>
        <v>77</v>
      </c>
      <c r="G20" s="78">
        <f t="shared" si="3"/>
        <v>1</v>
      </c>
      <c r="H20" s="79">
        <f t="shared" si="3"/>
        <v>1</v>
      </c>
      <c r="I20" s="80">
        <f t="shared" si="3"/>
        <v>1</v>
      </c>
      <c r="J20" s="81">
        <f t="shared" si="3"/>
        <v>0</v>
      </c>
      <c r="K20" s="66">
        <f t="shared" si="3"/>
        <v>0</v>
      </c>
      <c r="L20" s="82">
        <f t="shared" si="3"/>
        <v>1</v>
      </c>
      <c r="M20" s="66">
        <f t="shared" si="3"/>
        <v>0</v>
      </c>
      <c r="N20" s="82">
        <f t="shared" si="3"/>
        <v>1</v>
      </c>
      <c r="O20" s="66">
        <f t="shared" si="3"/>
        <v>41</v>
      </c>
      <c r="P20" s="67">
        <f t="shared" si="3"/>
        <v>80</v>
      </c>
      <c r="Q20" s="68">
        <f t="shared" si="3"/>
        <v>121</v>
      </c>
    </row>
    <row r="21" spans="1:17" s="7" customFormat="1" ht="31.5" customHeight="1">
      <c r="A21" s="121" t="s">
        <v>46</v>
      </c>
      <c r="B21" s="122"/>
      <c r="C21" s="123"/>
      <c r="D21" s="75">
        <f>D20</f>
        <v>5</v>
      </c>
      <c r="E21" s="176">
        <f>E20+F20</f>
        <v>116</v>
      </c>
      <c r="F21" s="177"/>
      <c r="G21" s="176">
        <f>G20+H20</f>
        <v>2</v>
      </c>
      <c r="H21" s="177"/>
      <c r="I21" s="176">
        <f>I20+J20</f>
        <v>1</v>
      </c>
      <c r="J21" s="177"/>
      <c r="K21" s="176">
        <f>K20+L20</f>
        <v>1</v>
      </c>
      <c r="L21" s="177"/>
      <c r="M21" s="176">
        <f>M20+N20</f>
        <v>1</v>
      </c>
      <c r="N21" s="177"/>
      <c r="O21" s="176">
        <f>O20+P20</f>
        <v>121</v>
      </c>
      <c r="P21" s="178"/>
      <c r="Q21" s="68">
        <f>Q20</f>
        <v>121</v>
      </c>
    </row>
    <row r="22" spans="1:17" s="7" customFormat="1" ht="8.25" customHeight="1">
      <c r="A22" s="16"/>
      <c r="B22" s="16"/>
      <c r="C22" s="17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s="9" customFormat="1" ht="24" customHeight="1">
      <c r="A23" s="129" t="s">
        <v>47</v>
      </c>
      <c r="B23" s="21" t="s">
        <v>32</v>
      </c>
      <c r="C23" s="22">
        <v>2000</v>
      </c>
      <c r="D23" s="32">
        <f>C23*D21</f>
        <v>10000</v>
      </c>
      <c r="E23" s="171" t="s">
        <v>54</v>
      </c>
      <c r="F23" s="171"/>
      <c r="G23" s="171" t="s">
        <v>54</v>
      </c>
      <c r="H23" s="171"/>
      <c r="I23" s="171" t="s">
        <v>54</v>
      </c>
      <c r="J23" s="171"/>
      <c r="K23" s="171" t="s">
        <v>54</v>
      </c>
      <c r="L23" s="171"/>
      <c r="M23" s="171" t="s">
        <v>54</v>
      </c>
      <c r="N23" s="171"/>
      <c r="O23" s="172">
        <f>SUM(D23:N23)</f>
        <v>10000</v>
      </c>
      <c r="P23" s="172"/>
      <c r="Q23" s="61">
        <f>+D21*C23</f>
        <v>10000</v>
      </c>
    </row>
    <row r="24" spans="1:17" s="9" customFormat="1" ht="24" customHeight="1">
      <c r="A24" s="130"/>
      <c r="B24" s="23" t="s">
        <v>33</v>
      </c>
      <c r="C24" s="24">
        <v>1000</v>
      </c>
      <c r="D24" s="54" t="s">
        <v>55</v>
      </c>
      <c r="E24" s="134">
        <f>+E21*$C$24</f>
        <v>116000</v>
      </c>
      <c r="F24" s="134"/>
      <c r="G24" s="134">
        <f>+G21*$C$24</f>
        <v>2000</v>
      </c>
      <c r="H24" s="134"/>
      <c r="I24" s="134">
        <f>+I21*$C$24</f>
        <v>1000</v>
      </c>
      <c r="J24" s="134"/>
      <c r="K24" s="134">
        <f>+K21*$C$24</f>
        <v>1000</v>
      </c>
      <c r="L24" s="134"/>
      <c r="M24" s="137">
        <f>+M21*$C$24</f>
        <v>1000</v>
      </c>
      <c r="N24" s="137"/>
      <c r="O24" s="157">
        <f>SUM(D24:N24)</f>
        <v>121000</v>
      </c>
      <c r="P24" s="157"/>
      <c r="Q24" s="62">
        <f>+Q21*C24</f>
        <v>121000</v>
      </c>
    </row>
    <row r="25" spans="1:17" s="9" customFormat="1" ht="24" customHeight="1">
      <c r="A25" s="130"/>
      <c r="B25" s="57" t="s">
        <v>34</v>
      </c>
      <c r="C25" s="58" t="s">
        <v>56</v>
      </c>
      <c r="D25" s="56">
        <f aca="true" t="shared" si="4" ref="D25:N25">SUM(D23:D24)</f>
        <v>10000</v>
      </c>
      <c r="E25" s="132">
        <f t="shared" si="4"/>
        <v>116000</v>
      </c>
      <c r="F25" s="132">
        <f t="shared" si="4"/>
        <v>0</v>
      </c>
      <c r="G25" s="132">
        <f t="shared" si="4"/>
        <v>2000</v>
      </c>
      <c r="H25" s="132">
        <f t="shared" si="4"/>
        <v>0</v>
      </c>
      <c r="I25" s="132">
        <f t="shared" si="4"/>
        <v>1000</v>
      </c>
      <c r="J25" s="132">
        <f t="shared" si="4"/>
        <v>0</v>
      </c>
      <c r="K25" s="132">
        <f t="shared" si="4"/>
        <v>1000</v>
      </c>
      <c r="L25" s="132">
        <f t="shared" si="4"/>
        <v>0</v>
      </c>
      <c r="M25" s="132">
        <f t="shared" si="4"/>
        <v>1000</v>
      </c>
      <c r="N25" s="132">
        <f t="shared" si="4"/>
        <v>0</v>
      </c>
      <c r="O25" s="132">
        <f>SUM(D25:N25)</f>
        <v>131000</v>
      </c>
      <c r="P25" s="132"/>
      <c r="Q25" s="59">
        <f>SUM(Q23:Q24)</f>
        <v>131000</v>
      </c>
    </row>
    <row r="26" spans="1:17" s="9" customFormat="1" ht="24" customHeight="1">
      <c r="A26" s="131"/>
      <c r="B26" s="26" t="s">
        <v>5</v>
      </c>
      <c r="C26" s="27">
        <v>750</v>
      </c>
      <c r="D26" s="55" t="s">
        <v>55</v>
      </c>
      <c r="E26" s="165" t="s">
        <v>55</v>
      </c>
      <c r="F26" s="165"/>
      <c r="G26" s="156">
        <f>C26*G21</f>
        <v>1500</v>
      </c>
      <c r="H26" s="156"/>
      <c r="I26" s="165" t="s">
        <v>55</v>
      </c>
      <c r="J26" s="165"/>
      <c r="K26" s="165" t="s">
        <v>55</v>
      </c>
      <c r="L26" s="165"/>
      <c r="M26" s="156">
        <f>C26*M21</f>
        <v>750</v>
      </c>
      <c r="N26" s="156"/>
      <c r="O26" s="132">
        <f>SUM(D26:N26)</f>
        <v>2250</v>
      </c>
      <c r="P26" s="132"/>
      <c r="Q26" s="63">
        <f>+(G21+M21)*C26</f>
        <v>2250</v>
      </c>
    </row>
    <row r="27" spans="1:17" s="9" customFormat="1" ht="24" customHeight="1">
      <c r="A27" s="121" t="s">
        <v>35</v>
      </c>
      <c r="B27" s="122"/>
      <c r="C27" s="123"/>
      <c r="D27" s="56">
        <f aca="true" t="shared" si="5" ref="D27:N27">SUM(D25:D26)</f>
        <v>10000</v>
      </c>
      <c r="E27" s="132">
        <f t="shared" si="5"/>
        <v>116000</v>
      </c>
      <c r="F27" s="132">
        <f t="shared" si="5"/>
        <v>0</v>
      </c>
      <c r="G27" s="132">
        <f t="shared" si="5"/>
        <v>3500</v>
      </c>
      <c r="H27" s="132">
        <f t="shared" si="5"/>
        <v>0</v>
      </c>
      <c r="I27" s="132">
        <f t="shared" si="5"/>
        <v>1000</v>
      </c>
      <c r="J27" s="132">
        <f t="shared" si="5"/>
        <v>0</v>
      </c>
      <c r="K27" s="132">
        <f t="shared" si="5"/>
        <v>1000</v>
      </c>
      <c r="L27" s="132">
        <f t="shared" si="5"/>
        <v>0</v>
      </c>
      <c r="M27" s="132">
        <f t="shared" si="5"/>
        <v>1750</v>
      </c>
      <c r="N27" s="132">
        <f t="shared" si="5"/>
        <v>0</v>
      </c>
      <c r="O27" s="132">
        <f>SUM(D27:N27)</f>
        <v>133250</v>
      </c>
      <c r="P27" s="132"/>
      <c r="Q27" s="59">
        <f>SUM(Q25:Q26)</f>
        <v>133250</v>
      </c>
    </row>
    <row r="28" spans="1:17" s="10" customFormat="1" ht="9.75" customHeight="1">
      <c r="A28" s="28"/>
      <c r="B28" s="28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9" customFormat="1" ht="24" customHeight="1">
      <c r="A29" s="129" t="s">
        <v>36</v>
      </c>
      <c r="B29" s="21" t="s">
        <v>11</v>
      </c>
      <c r="C29" s="51">
        <v>5000</v>
      </c>
      <c r="D29" s="32">
        <f>C29*1</f>
        <v>5000</v>
      </c>
      <c r="E29" s="171" t="s">
        <v>26</v>
      </c>
      <c r="F29" s="171"/>
      <c r="G29" s="171" t="s">
        <v>26</v>
      </c>
      <c r="H29" s="171"/>
      <c r="I29" s="171" t="s">
        <v>26</v>
      </c>
      <c r="J29" s="171"/>
      <c r="K29" s="171" t="s">
        <v>26</v>
      </c>
      <c r="L29" s="171"/>
      <c r="M29" s="171" t="s">
        <v>26</v>
      </c>
      <c r="N29" s="171"/>
      <c r="O29" s="172">
        <f>SUM(D29:N29)</f>
        <v>5000</v>
      </c>
      <c r="P29" s="172"/>
      <c r="Q29" s="61">
        <f>+C29*1</f>
        <v>5000</v>
      </c>
    </row>
    <row r="30" spans="1:17" s="9" customFormat="1" ht="24" customHeight="1">
      <c r="A30" s="130"/>
      <c r="B30" s="33" t="s">
        <v>12</v>
      </c>
      <c r="C30" s="52">
        <v>3000</v>
      </c>
      <c r="D30" s="34">
        <f>C30*D21</f>
        <v>15000</v>
      </c>
      <c r="E30" s="133" t="s">
        <v>26</v>
      </c>
      <c r="F30" s="133"/>
      <c r="G30" s="133" t="s">
        <v>26</v>
      </c>
      <c r="H30" s="133"/>
      <c r="I30" s="133" t="s">
        <v>26</v>
      </c>
      <c r="J30" s="133"/>
      <c r="K30" s="133" t="s">
        <v>26</v>
      </c>
      <c r="L30" s="133"/>
      <c r="M30" s="133" t="s">
        <v>26</v>
      </c>
      <c r="N30" s="133"/>
      <c r="O30" s="128">
        <f>SUM(D30:N30)</f>
        <v>15000</v>
      </c>
      <c r="P30" s="128"/>
      <c r="Q30" s="64">
        <f>+D21*C30</f>
        <v>15000</v>
      </c>
    </row>
    <row r="31" spans="1:17" s="9" customFormat="1" ht="24" customHeight="1">
      <c r="A31" s="130"/>
      <c r="B31" s="33" t="s">
        <v>13</v>
      </c>
      <c r="C31" s="52">
        <v>500</v>
      </c>
      <c r="D31" s="83" t="s">
        <v>26</v>
      </c>
      <c r="E31" s="136">
        <f>+E21*$C$31</f>
        <v>58000</v>
      </c>
      <c r="F31" s="136"/>
      <c r="G31" s="136">
        <f>+G21*$C$31</f>
        <v>1000</v>
      </c>
      <c r="H31" s="136"/>
      <c r="I31" s="136">
        <f>+I21*$C$31</f>
        <v>500</v>
      </c>
      <c r="J31" s="136"/>
      <c r="K31" s="136">
        <f>+K21*$C$31</f>
        <v>500</v>
      </c>
      <c r="L31" s="136"/>
      <c r="M31" s="136">
        <f>+M21*$C$31</f>
        <v>500</v>
      </c>
      <c r="N31" s="136"/>
      <c r="O31" s="128">
        <f>SUM(D31:N31)</f>
        <v>60500</v>
      </c>
      <c r="P31" s="128"/>
      <c r="Q31" s="64">
        <f>+Q21*C31</f>
        <v>60500</v>
      </c>
    </row>
    <row r="32" spans="1:17" s="9" customFormat="1" ht="24" customHeight="1">
      <c r="A32" s="131"/>
      <c r="B32" s="35"/>
      <c r="C32" s="53"/>
      <c r="D32" s="25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57"/>
      <c r="P32" s="157"/>
      <c r="Q32" s="65"/>
    </row>
    <row r="33" spans="1:17" s="9" customFormat="1" ht="24" customHeight="1">
      <c r="A33" s="121" t="s">
        <v>14</v>
      </c>
      <c r="B33" s="122"/>
      <c r="C33" s="123"/>
      <c r="D33" s="60">
        <f aca="true" t="shared" si="6" ref="D33:N33">SUM(D29:D32)</f>
        <v>20000</v>
      </c>
      <c r="E33" s="135">
        <f t="shared" si="6"/>
        <v>58000</v>
      </c>
      <c r="F33" s="135">
        <f t="shared" si="6"/>
        <v>0</v>
      </c>
      <c r="G33" s="135">
        <f t="shared" si="6"/>
        <v>1000</v>
      </c>
      <c r="H33" s="135">
        <f t="shared" si="6"/>
        <v>0</v>
      </c>
      <c r="I33" s="135">
        <f t="shared" si="6"/>
        <v>500</v>
      </c>
      <c r="J33" s="135">
        <f t="shared" si="6"/>
        <v>0</v>
      </c>
      <c r="K33" s="135">
        <f t="shared" si="6"/>
        <v>500</v>
      </c>
      <c r="L33" s="135">
        <f t="shared" si="6"/>
        <v>0</v>
      </c>
      <c r="M33" s="135">
        <f t="shared" si="6"/>
        <v>500</v>
      </c>
      <c r="N33" s="135">
        <f t="shared" si="6"/>
        <v>0</v>
      </c>
      <c r="O33" s="135">
        <f>SUM(D33:N33)</f>
        <v>80500</v>
      </c>
      <c r="P33" s="135">
        <f>SUM(P29:P32)</f>
        <v>0</v>
      </c>
      <c r="Q33" s="59">
        <f>SUM(Q29:Q32)</f>
        <v>80500</v>
      </c>
    </row>
    <row r="34" spans="1:17" s="10" customFormat="1" ht="14.25" customHeight="1">
      <c r="A34" s="36"/>
      <c r="B34" s="36"/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s="9" customFormat="1" ht="24" customHeight="1">
      <c r="A35" s="121" t="s">
        <v>15</v>
      </c>
      <c r="B35" s="122"/>
      <c r="C35" s="123"/>
      <c r="D35" s="56">
        <f aca="true" t="shared" si="7" ref="D35:Q35">+D27+D33</f>
        <v>30000</v>
      </c>
      <c r="E35" s="132">
        <f t="shared" si="7"/>
        <v>174000</v>
      </c>
      <c r="F35" s="132">
        <f t="shared" si="7"/>
        <v>0</v>
      </c>
      <c r="G35" s="132">
        <f t="shared" si="7"/>
        <v>4500</v>
      </c>
      <c r="H35" s="132">
        <f t="shared" si="7"/>
        <v>0</v>
      </c>
      <c r="I35" s="132">
        <f t="shared" si="7"/>
        <v>1500</v>
      </c>
      <c r="J35" s="132">
        <f t="shared" si="7"/>
        <v>0</v>
      </c>
      <c r="K35" s="132">
        <f t="shared" si="7"/>
        <v>1500</v>
      </c>
      <c r="L35" s="132">
        <f t="shared" si="7"/>
        <v>0</v>
      </c>
      <c r="M35" s="132">
        <f t="shared" si="7"/>
        <v>2250</v>
      </c>
      <c r="N35" s="132">
        <f t="shared" si="7"/>
        <v>0</v>
      </c>
      <c r="O35" s="132">
        <f t="shared" si="7"/>
        <v>213750</v>
      </c>
      <c r="P35" s="132">
        <f t="shared" si="7"/>
        <v>0</v>
      </c>
      <c r="Q35" s="59">
        <f t="shared" si="7"/>
        <v>213750</v>
      </c>
    </row>
    <row r="36" spans="1:17" s="8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40" ht="26.25" customHeight="1">
      <c r="D40" s="111" t="s">
        <v>49</v>
      </c>
    </row>
  </sheetData>
  <sheetProtection/>
  <mergeCells count="120">
    <mergeCell ref="A1:C1"/>
    <mergeCell ref="D1:G1"/>
    <mergeCell ref="E21:F21"/>
    <mergeCell ref="G21:H21"/>
    <mergeCell ref="A10:C10"/>
    <mergeCell ref="E23:F23"/>
    <mergeCell ref="G23:H23"/>
    <mergeCell ref="I23:J23"/>
    <mergeCell ref="K23:L23"/>
    <mergeCell ref="I21:J21"/>
    <mergeCell ref="K21:L21"/>
    <mergeCell ref="A11:B11"/>
    <mergeCell ref="A12:B12"/>
    <mergeCell ref="A13:B13"/>
    <mergeCell ref="A14:B14"/>
    <mergeCell ref="A15:B15"/>
    <mergeCell ref="O24:P24"/>
    <mergeCell ref="P7:P9"/>
    <mergeCell ref="M8:M9"/>
    <mergeCell ref="N8:N9"/>
    <mergeCell ref="M23:N23"/>
    <mergeCell ref="O23:P23"/>
    <mergeCell ref="M21:N21"/>
    <mergeCell ref="O21:P21"/>
    <mergeCell ref="O7:O9"/>
    <mergeCell ref="O25:P25"/>
    <mergeCell ref="E29:F29"/>
    <mergeCell ref="G29:H29"/>
    <mergeCell ref="I29:J29"/>
    <mergeCell ref="K29:L29"/>
    <mergeCell ref="M29:N29"/>
    <mergeCell ref="O29:P29"/>
    <mergeCell ref="I25:J25"/>
    <mergeCell ref="K25:L25"/>
    <mergeCell ref="O6:Q6"/>
    <mergeCell ref="E7:F7"/>
    <mergeCell ref="G7:H7"/>
    <mergeCell ref="I7:J7"/>
    <mergeCell ref="K7:L7"/>
    <mergeCell ref="M7:N7"/>
    <mergeCell ref="E25:F25"/>
    <mergeCell ref="G25:H25"/>
    <mergeCell ref="E30:F30"/>
    <mergeCell ref="G30:H30"/>
    <mergeCell ref="E26:F26"/>
    <mergeCell ref="G26:H26"/>
    <mergeCell ref="I26:J26"/>
    <mergeCell ref="K26:L26"/>
    <mergeCell ref="Q7:Q9"/>
    <mergeCell ref="E8:E9"/>
    <mergeCell ref="F8:F9"/>
    <mergeCell ref="G8:G9"/>
    <mergeCell ref="K8:K9"/>
    <mergeCell ref="L8:L9"/>
    <mergeCell ref="I8:I9"/>
    <mergeCell ref="J8:J9"/>
    <mergeCell ref="H8:H9"/>
    <mergeCell ref="O26:P26"/>
    <mergeCell ref="M27:N27"/>
    <mergeCell ref="O27:P27"/>
    <mergeCell ref="M32:N32"/>
    <mergeCell ref="O32:P32"/>
    <mergeCell ref="G24:H24"/>
    <mergeCell ref="I32:J32"/>
    <mergeCell ref="K32:L32"/>
    <mergeCell ref="M26:N26"/>
    <mergeCell ref="M25:N25"/>
    <mergeCell ref="I30:J30"/>
    <mergeCell ref="K30:L30"/>
    <mergeCell ref="M24:N24"/>
    <mergeCell ref="I24:J24"/>
    <mergeCell ref="K24:L24"/>
    <mergeCell ref="M35:N35"/>
    <mergeCell ref="O35:P35"/>
    <mergeCell ref="E33:F33"/>
    <mergeCell ref="G33:H33"/>
    <mergeCell ref="E35:F35"/>
    <mergeCell ref="G35:H35"/>
    <mergeCell ref="I35:J35"/>
    <mergeCell ref="K35:L35"/>
    <mergeCell ref="M33:N33"/>
    <mergeCell ref="O33:P33"/>
    <mergeCell ref="I1:N1"/>
    <mergeCell ref="D2:Q2"/>
    <mergeCell ref="A2:C2"/>
    <mergeCell ref="A6:C9"/>
    <mergeCell ref="N4:Q4"/>
    <mergeCell ref="D6:D9"/>
    <mergeCell ref="F3:G3"/>
    <mergeCell ref="O1:Q1"/>
    <mergeCell ref="E6:N6"/>
    <mergeCell ref="N3:Q3"/>
    <mergeCell ref="I33:J33"/>
    <mergeCell ref="K33:L33"/>
    <mergeCell ref="M31:N31"/>
    <mergeCell ref="A29:A32"/>
    <mergeCell ref="E31:F31"/>
    <mergeCell ref="G31:H31"/>
    <mergeCell ref="I31:J31"/>
    <mergeCell ref="K31:L31"/>
    <mergeCell ref="E32:F32"/>
    <mergeCell ref="G32:H32"/>
    <mergeCell ref="O31:P31"/>
    <mergeCell ref="A27:C27"/>
    <mergeCell ref="A23:A26"/>
    <mergeCell ref="E27:F27"/>
    <mergeCell ref="G27:H27"/>
    <mergeCell ref="M30:N30"/>
    <mergeCell ref="O30:P30"/>
    <mergeCell ref="I27:J27"/>
    <mergeCell ref="K27:L27"/>
    <mergeCell ref="E24:F24"/>
    <mergeCell ref="A35:C35"/>
    <mergeCell ref="A33:C33"/>
    <mergeCell ref="A16:B16"/>
    <mergeCell ref="A17:B17"/>
    <mergeCell ref="A18:B18"/>
    <mergeCell ref="A19:B19"/>
    <mergeCell ref="A20:C20"/>
    <mergeCell ref="A21:C21"/>
  </mergeCells>
  <dataValidations count="1">
    <dataValidation type="list" allowBlank="1" showInputMessage="1" showErrorMessage="1" sqref="D11:D19">
      <formula1>$D$40:$D$41</formula1>
    </dataValidation>
  </dataValidations>
  <printOptions horizontalCentered="1" verticalCentered="1"/>
  <pageMargins left="0.15748031496062992" right="0" top="0.32" bottom="0" header="0.15748031496062992" footer="0.1181102362204724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bs-hyogo-jimukyku</dc:creator>
  <cp:keywords/>
  <dc:description/>
  <cp:lastModifiedBy>森地 一夫</cp:lastModifiedBy>
  <cp:lastPrinted>2014-10-17T11:09:49Z</cp:lastPrinted>
  <dcterms:created xsi:type="dcterms:W3CDTF">2006-12-04T07:52:32Z</dcterms:created>
  <dcterms:modified xsi:type="dcterms:W3CDTF">2014-10-17T11:10:10Z</dcterms:modified>
  <cp:category/>
  <cp:version/>
  <cp:contentType/>
  <cp:contentStatus/>
</cp:coreProperties>
</file>